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bostjana\!  SIO\!SIO 2018-2022\vsebina JR\E-potrjevanje\E-potrjevanje 3\1.2.2018 SPIRIT\"/>
    </mc:Choice>
  </mc:AlternateContent>
  <bookViews>
    <workbookView xWindow="0" yWindow="0" windowWidth="25200" windowHeight="11280"/>
  </bookViews>
  <sheets>
    <sheet name="Finančni nač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7" i="1"/>
  <c r="J25" i="1"/>
  <c r="J24" i="1"/>
  <c r="J22" i="1"/>
  <c r="J21" i="1"/>
  <c r="J19" i="1"/>
  <c r="H29" i="1"/>
  <c r="H27" i="1"/>
  <c r="H25" i="1"/>
  <c r="H24" i="1"/>
  <c r="H22" i="1"/>
  <c r="H21" i="1"/>
  <c r="H20" i="1"/>
  <c r="H19" i="1"/>
  <c r="F29" i="1"/>
  <c r="F27" i="1"/>
  <c r="F25" i="1"/>
  <c r="F24" i="1"/>
  <c r="F22" i="1"/>
  <c r="F21" i="1"/>
  <c r="F19" i="1"/>
  <c r="J23" i="1" l="1"/>
  <c r="H23" i="1"/>
  <c r="F23" i="1"/>
  <c r="J20" i="1"/>
  <c r="F20" i="1"/>
  <c r="J18" i="1"/>
  <c r="H18" i="1"/>
  <c r="F18" i="1"/>
  <c r="J33" i="1" l="1"/>
  <c r="E35" i="1" l="1"/>
  <c r="K28" i="1"/>
  <c r="K26" i="1"/>
  <c r="L30" i="1" l="1"/>
  <c r="L28" i="1"/>
  <c r="L26" i="1"/>
  <c r="K29" i="1"/>
  <c r="K27" i="1"/>
  <c r="K25" i="1"/>
  <c r="K24" i="1"/>
  <c r="K23" i="1"/>
  <c r="K22" i="1"/>
  <c r="K21" i="1"/>
  <c r="K20" i="1"/>
  <c r="K19" i="1"/>
  <c r="K18" i="1"/>
  <c r="G35" i="1" l="1"/>
  <c r="I35" i="1"/>
  <c r="K35" i="1" l="1"/>
  <c r="C30" i="1"/>
  <c r="C29" i="1"/>
  <c r="C28" i="1"/>
  <c r="C27" i="1"/>
  <c r="C23" i="1"/>
  <c r="C26" i="1"/>
  <c r="L22" i="1" l="1"/>
  <c r="J35" i="1"/>
  <c r="H35" i="1"/>
  <c r="H33" i="1"/>
  <c r="L24" i="1"/>
  <c r="F33" i="1" l="1"/>
  <c r="F35" i="1"/>
  <c r="L23" i="1"/>
  <c r="L29" i="1"/>
  <c r="L19" i="1"/>
  <c r="L20" i="1"/>
  <c r="L25" i="1"/>
  <c r="L18" i="1"/>
  <c r="L21" i="1"/>
  <c r="L27" i="1"/>
  <c r="J37" i="1"/>
  <c r="J39" i="1" l="1"/>
  <c r="J32" i="1" s="1"/>
  <c r="J31" i="1" s="1"/>
  <c r="H37" i="1"/>
  <c r="J34" i="1" l="1"/>
  <c r="J38" i="1"/>
  <c r="J36" i="1"/>
  <c r="H39" i="1"/>
  <c r="L33" i="1"/>
  <c r="H32" i="1" l="1"/>
  <c r="H31" i="1" s="1"/>
  <c r="H38" i="1"/>
  <c r="H36" i="1"/>
  <c r="H34" i="1"/>
  <c r="F37" i="1"/>
  <c r="L37" i="1" l="1"/>
  <c r="F39" i="1"/>
  <c r="F38" i="1" l="1"/>
  <c r="L39" i="1"/>
  <c r="F34" i="1"/>
  <c r="F36" i="1"/>
  <c r="F32" i="1"/>
  <c r="F31" i="1" s="1"/>
  <c r="L31" i="1" s="1"/>
  <c r="L34" i="1" l="1"/>
  <c r="L32" i="1"/>
  <c r="L36" i="1"/>
  <c r="L35" i="1" s="1"/>
  <c r="L38" i="1" s="1"/>
</calcChain>
</file>

<file path=xl/sharedStrings.xml><?xml version="1.0" encoding="utf-8"?>
<sst xmlns="http://schemas.openxmlformats.org/spreadsheetml/2006/main" count="72" uniqueCount="47">
  <si>
    <t>Oznaka aktivnosti</t>
  </si>
  <si>
    <t>Naziv aktivnosti</t>
  </si>
  <si>
    <t>število enot</t>
  </si>
  <si>
    <t>Tip stroška</t>
  </si>
  <si>
    <t>Faza podpore</t>
  </si>
  <si>
    <t>Faza 2</t>
  </si>
  <si>
    <t>Faza 3</t>
  </si>
  <si>
    <t>A</t>
  </si>
  <si>
    <t>B</t>
  </si>
  <si>
    <t>Faza 1 + 2</t>
  </si>
  <si>
    <t>Promocijsko-motivacijski dogodki</t>
  </si>
  <si>
    <t>Informiranje in svetovanje</t>
  </si>
  <si>
    <t>C</t>
  </si>
  <si>
    <t>Tematski dogodki</t>
  </si>
  <si>
    <t>fiksen na enoto izvedbe</t>
  </si>
  <si>
    <t>ure zaposlenih</t>
  </si>
  <si>
    <t>D</t>
  </si>
  <si>
    <t>Mentoriranje</t>
  </si>
  <si>
    <t>ure zunanjih mentorjev</t>
  </si>
  <si>
    <t>E</t>
  </si>
  <si>
    <t>Svetovanje ekspertov</t>
  </si>
  <si>
    <t>dejanski stroški zunanjih strokovnjakov</t>
  </si>
  <si>
    <t>F</t>
  </si>
  <si>
    <t>Upravljanje in širitev portfelja ciljnih skupin</t>
  </si>
  <si>
    <t>zunanji stroški</t>
  </si>
  <si>
    <t>G</t>
  </si>
  <si>
    <t>Dvig kompetenc SIO in sodelovanje</t>
  </si>
  <si>
    <t>SKUPAJ aktivnosti A + B + F + G</t>
  </si>
  <si>
    <t>SKUPAJ stroški zaposlenih</t>
  </si>
  <si>
    <t>SKUPAJ</t>
  </si>
  <si>
    <t>SKUPAJ posredni stroški</t>
  </si>
  <si>
    <t xml:space="preserve">  </t>
  </si>
  <si>
    <t xml:space="preserve"> </t>
  </si>
  <si>
    <t>Finančni načrt</t>
  </si>
  <si>
    <t>Naziv projekta:</t>
  </si>
  <si>
    <t xml:space="preserve">Kratica projekta: </t>
  </si>
  <si>
    <t>Prijavitelj:</t>
  </si>
  <si>
    <t>V okviru projekta bodo izvajanje aktivnosti podpore za:</t>
  </si>
  <si>
    <t>vrednost
(EUR)</t>
  </si>
  <si>
    <t>2018
(navedite predviden obseg aktivnosti oz. stroškov za obdobje od začetka projekta do 30.9.2018)</t>
  </si>
  <si>
    <t>2019
(navedite predviden obseg aktivnosti oz. stroškov za obdobje od 1.10.2018 do 30.9.2019)</t>
  </si>
  <si>
    <t>Navodilo: v obrazcu izpolnite vsa rumeno obarvana polja. V ostale dele obrazca ne posegajte! V primeru, da po opravljenih vseh vnosih katera od celic ostane obarvana z rdečo, je potrebno ustrezno popraviti vnose, da bo finančni načrt skladen z razpisnimi določili.</t>
  </si>
  <si>
    <t>vrednost</t>
  </si>
  <si>
    <t>delež glede na SKUPAJ</t>
  </si>
  <si>
    <t>SKUPAJ aktivnosti 
C + D + E</t>
  </si>
  <si>
    <t>2020
(navedite predviden obseg aktivnosti oz. stroškov za obdobje od 1.10.2019 do 31.12.2019)</t>
  </si>
  <si>
    <t>Faze 1, 2 in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</si>
</sst>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/>
    <xf numFmtId="0" fontId="1" fillId="0" borderId="0" xfId="0" applyFont="1" applyAlignment="1">
      <alignment vertical="center"/>
    </xf>
    <xf numFmtId="0" fontId="0" fillId="0" borderId="11" xfId="0" applyFill="1" applyBorder="1"/>
    <xf numFmtId="0" fontId="0" fillId="0" borderId="13" xfId="0" applyBorder="1"/>
    <xf numFmtId="0" fontId="0" fillId="4" borderId="12" xfId="0" applyFill="1" applyBorder="1" applyAlignment="1" applyProtection="1">
      <alignment horizontal="right"/>
      <protection locked="0"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vertical="center"/>
    </xf>
    <xf numFmtId="10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1" fillId="5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1">
    <cellStyle name="Navadno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fgColor auto="1"/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fgColor auto="1"/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fgColor auto="1"/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fgColor auto="1"/>
          <bgColor theme="0" tint="-0.14996795556505021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9D9D9"/>
      <color rgb="FFDBDB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201084</xdr:colOff>
      <xdr:row>0</xdr:row>
      <xdr:rowOff>169334</xdr:rowOff>
    </xdr:from>
    <xdr:to>
      <xdr:col>2</xdr:col>
      <xdr:colOff>429684</xdr:colOff>
      <xdr:row>4</xdr:row>
      <xdr:rowOff>66675</xdr:rowOff>
    </xdr:to>
    <xdr:pic>
      <xdr:nvPicPr>
        <xdr:cNvPr id="2" name="Slika 1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84" y="169334"/>
          <a:ext cx="2324100" cy="680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63499</xdr:colOff>
      <xdr:row>1</xdr:row>
      <xdr:rowOff>41805</xdr:rowOff>
    </xdr:from>
    <xdr:to>
      <xdr:col>5</xdr:col>
      <xdr:colOff>872066</xdr:colOff>
      <xdr:row>4</xdr:row>
      <xdr:rowOff>3705</xdr:rowOff>
    </xdr:to>
    <xdr:pic>
      <xdr:nvPicPr>
        <xdr:cNvPr id="3" name="Slika 10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416" y="232305"/>
          <a:ext cx="2628900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153459</xdr:colOff>
      <xdr:row>0</xdr:row>
      <xdr:rowOff>168276</xdr:rowOff>
    </xdr:from>
    <xdr:to>
      <xdr:col>9</xdr:col>
      <xdr:colOff>463551</xdr:colOff>
      <xdr:row>4</xdr:row>
      <xdr:rowOff>67734</xdr:rowOff>
    </xdr:to>
    <xdr:pic>
      <xdr:nvPicPr>
        <xdr:cNvPr id="4" name="Slika 1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2959" y="168276"/>
          <a:ext cx="1929342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9"/>
  <sheetViews>
    <sheetView tabSelected="1" topLeftCell="A13" zoomScaleNormal="100" workbookViewId="0">
      <selection activeCell="J31" sqref="J31"/>
    </sheetView>
  </sheetViews>
  <sheetFormatPr defaultRowHeight="15" x14ac:dyDescent="0.25"/>
  <cols>
    <col min="1" max="1" width="10.42578125" customWidth="1"/>
    <col min="2" max="2" width="31.42578125" bestFit="1" customWidth="1"/>
    <col min="3" max="3" width="17.42578125" customWidth="1"/>
    <col min="4" max="4" width="16.5703125" customWidth="1"/>
    <col min="5" max="5" width="10.7109375" customWidth="1"/>
    <col min="6" max="6" width="13.42578125" customWidth="1"/>
    <col min="7" max="7" width="10.7109375" customWidth="1"/>
    <col min="8" max="8" width="13.42578125" customWidth="1"/>
    <col min="9" max="9" width="10.7109375" customWidth="1"/>
    <col min="10" max="10" width="13.42578125" customWidth="1"/>
    <col min="11" max="11" width="10.7109375" customWidth="1"/>
    <col min="12" max="12" width="13.42578125" customWidth="1"/>
  </cols>
  <sheetData>
    <row r="4" spans="1:12" ht="16.5" x14ac:dyDescent="0.25">
      <c r="B4" s="18" t="s">
        <v>31</v>
      </c>
    </row>
    <row r="5" spans="1:12" ht="16.5" x14ac:dyDescent="0.25">
      <c r="B5" s="18" t="s">
        <v>32</v>
      </c>
    </row>
    <row r="6" spans="1:12" ht="16.5" x14ac:dyDescent="0.25">
      <c r="B6" s="18" t="s">
        <v>33</v>
      </c>
    </row>
    <row r="8" spans="1:12" ht="16.5" customHeight="1" x14ac:dyDescent="0.25">
      <c r="B8" s="29" t="s">
        <v>41</v>
      </c>
      <c r="C8" s="29"/>
      <c r="D8" s="29"/>
      <c r="E8" s="29"/>
      <c r="F8" s="29"/>
      <c r="G8" s="29"/>
      <c r="H8" s="29"/>
      <c r="I8" s="29"/>
      <c r="J8" s="29"/>
    </row>
    <row r="9" spans="1:12" ht="16.5" customHeight="1" x14ac:dyDescent="0.25">
      <c r="B9" s="29"/>
      <c r="C9" s="29"/>
      <c r="D9" s="29"/>
      <c r="E9" s="29"/>
      <c r="F9" s="29"/>
      <c r="G9" s="29"/>
      <c r="H9" s="29"/>
      <c r="I9" s="29"/>
      <c r="J9" s="29"/>
    </row>
    <row r="10" spans="1:12" ht="15.75" thickBot="1" x14ac:dyDescent="0.3"/>
    <row r="11" spans="1:12" ht="15.75" thickBot="1" x14ac:dyDescent="0.3">
      <c r="B11" s="17" t="s">
        <v>34</v>
      </c>
      <c r="C11" s="36"/>
      <c r="D11" s="37"/>
    </row>
    <row r="12" spans="1:12" ht="15.75" thickBot="1" x14ac:dyDescent="0.3">
      <c r="B12" s="17" t="s">
        <v>35</v>
      </c>
      <c r="C12" s="36"/>
      <c r="D12" s="37"/>
    </row>
    <row r="13" spans="1:12" ht="15.75" thickBot="1" x14ac:dyDescent="0.3">
      <c r="B13" s="17" t="s">
        <v>36</v>
      </c>
      <c r="C13" s="36"/>
      <c r="D13" s="37"/>
    </row>
    <row r="14" spans="1:12" ht="15.75" thickBot="1" x14ac:dyDescent="0.3">
      <c r="B14" s="19" t="s">
        <v>37</v>
      </c>
      <c r="C14" s="20"/>
      <c r="D14" s="21" t="s">
        <v>46</v>
      </c>
    </row>
    <row r="16" spans="1:12" s="11" customFormat="1" ht="88.5" customHeight="1" x14ac:dyDescent="0.25">
      <c r="A16" s="15"/>
      <c r="B16" s="15"/>
      <c r="C16" s="15"/>
      <c r="D16" s="16"/>
      <c r="E16" s="34" t="s">
        <v>39</v>
      </c>
      <c r="F16" s="35"/>
      <c r="G16" s="34" t="s">
        <v>40</v>
      </c>
      <c r="H16" s="35"/>
      <c r="I16" s="34" t="s">
        <v>45</v>
      </c>
      <c r="J16" s="35"/>
      <c r="K16" s="34" t="s">
        <v>29</v>
      </c>
      <c r="L16" s="35"/>
    </row>
    <row r="17" spans="1:12" ht="30" x14ac:dyDescent="0.25">
      <c r="A17" s="7" t="s">
        <v>0</v>
      </c>
      <c r="B17" s="9" t="s">
        <v>1</v>
      </c>
      <c r="C17" s="4" t="s">
        <v>4</v>
      </c>
      <c r="D17" s="4" t="s">
        <v>3</v>
      </c>
      <c r="E17" s="9" t="s">
        <v>2</v>
      </c>
      <c r="F17" s="9" t="s">
        <v>38</v>
      </c>
      <c r="G17" s="9" t="s">
        <v>2</v>
      </c>
      <c r="H17" s="9" t="s">
        <v>38</v>
      </c>
      <c r="I17" s="9" t="s">
        <v>2</v>
      </c>
      <c r="J17" s="9" t="s">
        <v>38</v>
      </c>
      <c r="K17" s="9" t="s">
        <v>2</v>
      </c>
      <c r="L17" s="9" t="s">
        <v>38</v>
      </c>
    </row>
    <row r="18" spans="1:12" ht="30" x14ac:dyDescent="0.25">
      <c r="A18" s="4" t="s">
        <v>7</v>
      </c>
      <c r="B18" s="10" t="s">
        <v>10</v>
      </c>
      <c r="C18" s="5" t="s">
        <v>9</v>
      </c>
      <c r="D18" s="6" t="s">
        <v>14</v>
      </c>
      <c r="E18" s="22"/>
      <c r="F18" s="12">
        <f>E18*730</f>
        <v>0</v>
      </c>
      <c r="G18" s="22"/>
      <c r="H18" s="12">
        <f>G18*730</f>
        <v>0</v>
      </c>
      <c r="I18" s="22"/>
      <c r="J18" s="12">
        <f>I18*730</f>
        <v>0</v>
      </c>
      <c r="K18" s="13">
        <f>E18+G18+I18</f>
        <v>0</v>
      </c>
      <c r="L18" s="13">
        <f>F18+H18+J18</f>
        <v>0</v>
      </c>
    </row>
    <row r="19" spans="1:12" x14ac:dyDescent="0.25">
      <c r="A19" s="4" t="s">
        <v>8</v>
      </c>
      <c r="B19" s="10" t="s">
        <v>11</v>
      </c>
      <c r="C19" s="5" t="s">
        <v>9</v>
      </c>
      <c r="D19" s="1" t="s">
        <v>15</v>
      </c>
      <c r="E19" s="22"/>
      <c r="F19" s="12">
        <f>E19*18.84</f>
        <v>0</v>
      </c>
      <c r="G19" s="22"/>
      <c r="H19" s="12">
        <f>G19*18.84</f>
        <v>0</v>
      </c>
      <c r="I19" s="22"/>
      <c r="J19" s="12">
        <f>I19*18.84</f>
        <v>0</v>
      </c>
      <c r="K19" s="13">
        <f t="shared" ref="K19:K26" si="0">E19+G19+I19</f>
        <v>0</v>
      </c>
      <c r="L19" s="13">
        <f t="shared" ref="L19:L37" si="1">F19+H19+J19</f>
        <v>0</v>
      </c>
    </row>
    <row r="20" spans="1:12" ht="30" x14ac:dyDescent="0.25">
      <c r="A20" s="4" t="s">
        <v>12</v>
      </c>
      <c r="B20" s="10" t="s">
        <v>13</v>
      </c>
      <c r="C20" s="5" t="s">
        <v>9</v>
      </c>
      <c r="D20" s="6" t="s">
        <v>14</v>
      </c>
      <c r="E20" s="22"/>
      <c r="F20" s="12">
        <f>E20*1150</f>
        <v>0</v>
      </c>
      <c r="G20" s="22"/>
      <c r="H20" s="12">
        <f>G20*1150</f>
        <v>0</v>
      </c>
      <c r="I20" s="22"/>
      <c r="J20" s="12">
        <f>I20*1150</f>
        <v>0</v>
      </c>
      <c r="K20" s="13">
        <f t="shared" si="0"/>
        <v>0</v>
      </c>
      <c r="L20" s="13">
        <f t="shared" si="1"/>
        <v>0</v>
      </c>
    </row>
    <row r="21" spans="1:12" x14ac:dyDescent="0.25">
      <c r="A21" s="30" t="s">
        <v>16</v>
      </c>
      <c r="B21" s="32" t="s">
        <v>17</v>
      </c>
      <c r="C21" s="5" t="s">
        <v>9</v>
      </c>
      <c r="D21" s="1" t="s">
        <v>15</v>
      </c>
      <c r="E21" s="22"/>
      <c r="F21" s="12">
        <f>E21*18.84</f>
        <v>0</v>
      </c>
      <c r="G21" s="22"/>
      <c r="H21" s="12">
        <f>G21*18.84</f>
        <v>0</v>
      </c>
      <c r="I21" s="22"/>
      <c r="J21" s="12">
        <f>I21*18.84</f>
        <v>0</v>
      </c>
      <c r="K21" s="13">
        <f t="shared" si="0"/>
        <v>0</v>
      </c>
      <c r="L21" s="13">
        <f t="shared" si="1"/>
        <v>0</v>
      </c>
    </row>
    <row r="22" spans="1:12" x14ac:dyDescent="0.25">
      <c r="A22" s="38"/>
      <c r="B22" s="39"/>
      <c r="C22" s="5" t="s">
        <v>6</v>
      </c>
      <c r="D22" s="1" t="s">
        <v>15</v>
      </c>
      <c r="E22" s="22"/>
      <c r="F22" s="12">
        <f>E22*24.42</f>
        <v>0</v>
      </c>
      <c r="G22" s="22"/>
      <c r="H22" s="12">
        <f>G22*24.42</f>
        <v>0</v>
      </c>
      <c r="I22" s="22"/>
      <c r="J22" s="12">
        <f>I22*24.42</f>
        <v>0</v>
      </c>
      <c r="K22" s="13">
        <f t="shared" si="0"/>
        <v>0</v>
      </c>
      <c r="L22" s="13">
        <f t="shared" si="1"/>
        <v>0</v>
      </c>
    </row>
    <row r="23" spans="1:12" ht="30" x14ac:dyDescent="0.25">
      <c r="A23" s="31"/>
      <c r="B23" s="33"/>
      <c r="C23" s="5" t="str">
        <f>IF(D14="Faze 1, 2 in 3","Faza 1 + 2 + 3","Faza 1 + 2")</f>
        <v>Faza 1 + 2 + 3</v>
      </c>
      <c r="D23" s="6" t="s">
        <v>18</v>
      </c>
      <c r="E23" s="22"/>
      <c r="F23" s="12">
        <f>E23*105</f>
        <v>0</v>
      </c>
      <c r="G23" s="22"/>
      <c r="H23" s="12">
        <f>G23*105</f>
        <v>0</v>
      </c>
      <c r="I23" s="22"/>
      <c r="J23" s="12">
        <f>I23*105</f>
        <v>0</v>
      </c>
      <c r="K23" s="13">
        <f t="shared" si="0"/>
        <v>0</v>
      </c>
      <c r="L23" s="13">
        <f t="shared" si="1"/>
        <v>0</v>
      </c>
    </row>
    <row r="24" spans="1:12" x14ac:dyDescent="0.25">
      <c r="A24" s="30" t="s">
        <v>19</v>
      </c>
      <c r="B24" s="32" t="s">
        <v>20</v>
      </c>
      <c r="C24" s="5" t="s">
        <v>5</v>
      </c>
      <c r="D24" s="1" t="s">
        <v>15</v>
      </c>
      <c r="E24" s="22"/>
      <c r="F24" s="12">
        <f>E24*18.84</f>
        <v>0</v>
      </c>
      <c r="G24" s="22"/>
      <c r="H24" s="12">
        <f>G24*18.84</f>
        <v>0</v>
      </c>
      <c r="I24" s="22"/>
      <c r="J24" s="12">
        <f>I24*18.84</f>
        <v>0</v>
      </c>
      <c r="K24" s="13">
        <f t="shared" si="0"/>
        <v>0</v>
      </c>
      <c r="L24" s="13">
        <f t="shared" si="1"/>
        <v>0</v>
      </c>
    </row>
    <row r="25" spans="1:12" x14ac:dyDescent="0.25">
      <c r="A25" s="38"/>
      <c r="B25" s="39"/>
      <c r="C25" s="5" t="s">
        <v>6</v>
      </c>
      <c r="D25" s="1" t="s">
        <v>15</v>
      </c>
      <c r="E25" s="22"/>
      <c r="F25" s="12">
        <f>E25*24.42</f>
        <v>0</v>
      </c>
      <c r="G25" s="22"/>
      <c r="H25" s="12">
        <f>G25*24.42</f>
        <v>0</v>
      </c>
      <c r="I25" s="22"/>
      <c r="J25" s="12">
        <f>I25*24.42</f>
        <v>0</v>
      </c>
      <c r="K25" s="13">
        <f t="shared" si="0"/>
        <v>0</v>
      </c>
      <c r="L25" s="13">
        <f t="shared" si="1"/>
        <v>0</v>
      </c>
    </row>
    <row r="26" spans="1:12" ht="45" x14ac:dyDescent="0.25">
      <c r="A26" s="31"/>
      <c r="B26" s="33"/>
      <c r="C26" s="5" t="str">
        <f>IF(D14="Faze 1, 2 in 3","Faza 2 + 3","Faza 2")</f>
        <v>Faza 2 + 3</v>
      </c>
      <c r="D26" s="8" t="s">
        <v>21</v>
      </c>
      <c r="E26" s="14"/>
      <c r="F26" s="23"/>
      <c r="G26" s="14"/>
      <c r="H26" s="23"/>
      <c r="I26" s="14"/>
      <c r="J26" s="23"/>
      <c r="K26" s="14">
        <f t="shared" si="0"/>
        <v>0</v>
      </c>
      <c r="L26" s="13">
        <f t="shared" si="1"/>
        <v>0</v>
      </c>
    </row>
    <row r="27" spans="1:12" x14ac:dyDescent="0.25">
      <c r="A27" s="30" t="s">
        <v>22</v>
      </c>
      <c r="B27" s="32" t="s">
        <v>23</v>
      </c>
      <c r="C27" s="5" t="str">
        <f>IF(D14="Faze 1, 2 in 3","Faza 1 + 2 + 3","Faza 1 + 2")</f>
        <v>Faza 1 + 2 + 3</v>
      </c>
      <c r="D27" s="1" t="s">
        <v>15</v>
      </c>
      <c r="E27" s="22"/>
      <c r="F27" s="12">
        <f>E27*18.84</f>
        <v>0</v>
      </c>
      <c r="G27" s="22"/>
      <c r="H27" s="12">
        <f>G27*18.84</f>
        <v>0</v>
      </c>
      <c r="I27" s="22"/>
      <c r="J27" s="12">
        <f>I27*18.84</f>
        <v>0</v>
      </c>
      <c r="K27" s="13">
        <f>E27+G27+I27</f>
        <v>0</v>
      </c>
      <c r="L27" s="13">
        <f t="shared" si="1"/>
        <v>0</v>
      </c>
    </row>
    <row r="28" spans="1:12" x14ac:dyDescent="0.25">
      <c r="A28" s="31"/>
      <c r="B28" s="33"/>
      <c r="C28" s="5" t="str">
        <f>IF(D14="Faze 1, 2 in 3","Faza 1 + 2 + 3","Faza 1 + 2")</f>
        <v>Faza 1 + 2 + 3</v>
      </c>
      <c r="D28" s="1" t="s">
        <v>24</v>
      </c>
      <c r="E28" s="14"/>
      <c r="F28" s="23"/>
      <c r="G28" s="14"/>
      <c r="H28" s="23"/>
      <c r="I28" s="14"/>
      <c r="J28" s="23"/>
      <c r="K28" s="14">
        <f>E28+G28+I28</f>
        <v>0</v>
      </c>
      <c r="L28" s="13">
        <f t="shared" si="1"/>
        <v>0</v>
      </c>
    </row>
    <row r="29" spans="1:12" x14ac:dyDescent="0.25">
      <c r="A29" s="30" t="s">
        <v>25</v>
      </c>
      <c r="B29" s="32" t="s">
        <v>26</v>
      </c>
      <c r="C29" s="5" t="str">
        <f>IF(D14="Faze 1, 2 in 3","Faza 1 + 2 + 3","Faza 1 + 2")</f>
        <v>Faza 1 + 2 + 3</v>
      </c>
      <c r="D29" s="1" t="s">
        <v>15</v>
      </c>
      <c r="E29" s="22"/>
      <c r="F29" s="12">
        <f>E29*18.84</f>
        <v>0</v>
      </c>
      <c r="G29" s="22"/>
      <c r="H29" s="12">
        <f>G29*18.84</f>
        <v>0</v>
      </c>
      <c r="I29" s="22"/>
      <c r="J29" s="12">
        <f>I29*18.84</f>
        <v>0</v>
      </c>
      <c r="K29" s="13">
        <f>E29+G29+I29</f>
        <v>0</v>
      </c>
      <c r="L29" s="13">
        <f t="shared" si="1"/>
        <v>0</v>
      </c>
    </row>
    <row r="30" spans="1:12" x14ac:dyDescent="0.25">
      <c r="A30" s="31"/>
      <c r="B30" s="33"/>
      <c r="C30" s="5" t="str">
        <f>IF(D14="Faze 1, 2 in 3","Faza 1 + 2 + 3","Faza 1 + 2")</f>
        <v>Faza 1 + 2 + 3</v>
      </c>
      <c r="D30" s="1" t="s">
        <v>24</v>
      </c>
      <c r="E30" s="14"/>
      <c r="F30" s="23"/>
      <c r="G30" s="14"/>
      <c r="H30" s="23"/>
      <c r="I30" s="14"/>
      <c r="J30" s="23"/>
      <c r="K30" s="14"/>
      <c r="L30" s="13">
        <f t="shared" si="1"/>
        <v>0</v>
      </c>
    </row>
    <row r="31" spans="1:12" x14ac:dyDescent="0.25">
      <c r="A31" s="2"/>
      <c r="B31" s="2"/>
      <c r="C31" s="34" t="s">
        <v>44</v>
      </c>
      <c r="D31" s="24" t="s">
        <v>42</v>
      </c>
      <c r="E31" s="27"/>
      <c r="F31" s="12">
        <f>IF(F32&gt;=0.6,F20+F21+F22+F23+F24+F25+F26,"prenizka vrednost")</f>
        <v>0</v>
      </c>
      <c r="G31" s="26"/>
      <c r="H31" s="12">
        <f>IF(H32&gt;=0.6,H20+H21+H22+H23+H24+H25+H26,"prenizka vrednost")</f>
        <v>0</v>
      </c>
      <c r="I31" s="26"/>
      <c r="J31" s="12">
        <f>IF(J32&gt;=0.6,J20+J21+J22+J23+J24+J25+J26,"prenizka vrednost")</f>
        <v>0</v>
      </c>
      <c r="K31" s="26"/>
      <c r="L31" s="12">
        <f>F31+H31+J31</f>
        <v>0</v>
      </c>
    </row>
    <row r="32" spans="1:12" x14ac:dyDescent="0.25">
      <c r="A32" s="3"/>
      <c r="B32" s="3"/>
      <c r="C32" s="34"/>
      <c r="D32" s="5" t="s">
        <v>43</v>
      </c>
      <c r="E32" s="27"/>
      <c r="F32" s="28" t="str">
        <f>IF(F39=0,"",(F20+F21+F22+F23+F24+F25+F26)/F39)</f>
        <v/>
      </c>
      <c r="G32" s="26"/>
      <c r="H32" s="28" t="str">
        <f>IF(H39=0,"",(H20+H21+H22+H23+H24+H25+H26)/H39)</f>
        <v/>
      </c>
      <c r="I32" s="26"/>
      <c r="J32" s="28" t="str">
        <f>IF(J39=0,"",(J20+J21+J22+J23+J24+J25+J26)/J39)</f>
        <v/>
      </c>
      <c r="K32" s="26"/>
      <c r="L32" s="25" t="str">
        <f>IF(L39=0,"",L31/L39)</f>
        <v/>
      </c>
    </row>
    <row r="33" spans="1:12" x14ac:dyDescent="0.25">
      <c r="A33" s="3"/>
      <c r="B33" s="3"/>
      <c r="C33" s="34" t="s">
        <v>27</v>
      </c>
      <c r="D33" s="24" t="s">
        <v>42</v>
      </c>
      <c r="E33" s="27"/>
      <c r="F33" s="12">
        <f>F18+F19+F27+F28+F29+F30</f>
        <v>0</v>
      </c>
      <c r="G33" s="26"/>
      <c r="H33" s="12">
        <f>H18+H19+H27+H28+H29+H30</f>
        <v>0</v>
      </c>
      <c r="I33" s="26"/>
      <c r="J33" s="12">
        <f>J18+J19+J27+J28+J29+J30</f>
        <v>0</v>
      </c>
      <c r="K33" s="26"/>
      <c r="L33" s="12">
        <f t="shared" si="1"/>
        <v>0</v>
      </c>
    </row>
    <row r="34" spans="1:12" x14ac:dyDescent="0.25">
      <c r="A34" s="3"/>
      <c r="B34" s="3"/>
      <c r="C34" s="34"/>
      <c r="D34" s="5" t="s">
        <v>43</v>
      </c>
      <c r="E34" s="27"/>
      <c r="F34" s="28" t="str">
        <f>IF(F39=0,"",F33/F39)</f>
        <v/>
      </c>
      <c r="G34" s="26"/>
      <c r="H34" s="25" t="str">
        <f>IF(H39=0,"",H33/H39)</f>
        <v/>
      </c>
      <c r="I34" s="26"/>
      <c r="J34" s="25" t="str">
        <f>IF(J39=0,"",J33/J39)</f>
        <v/>
      </c>
      <c r="K34" s="26"/>
      <c r="L34" s="25" t="str">
        <f>IF(L39=0,"",L33/L39)</f>
        <v/>
      </c>
    </row>
    <row r="35" spans="1:12" x14ac:dyDescent="0.25">
      <c r="C35" s="34" t="s">
        <v>28</v>
      </c>
      <c r="D35" s="24" t="s">
        <v>42</v>
      </c>
      <c r="E35" s="12">
        <f>E19+E21+E22+E24+E25+E27+E29</f>
        <v>0</v>
      </c>
      <c r="F35" s="12">
        <f>F19+F21+F22+F24+F25+F27+F29</f>
        <v>0</v>
      </c>
      <c r="G35" s="12">
        <f t="shared" ref="G35:I35" si="2">G19+G21+G22+G24+G25+G27+G29</f>
        <v>0</v>
      </c>
      <c r="H35" s="12">
        <f>H19+H21+H22+H24+H25+H27+H29</f>
        <v>0</v>
      </c>
      <c r="I35" s="12">
        <f t="shared" si="2"/>
        <v>0</v>
      </c>
      <c r="J35" s="12">
        <f>J19+J21+J22+J24+J25+J27+J29</f>
        <v>0</v>
      </c>
      <c r="K35" s="12">
        <f>E35+G35+I35</f>
        <v>0</v>
      </c>
      <c r="L35" s="12">
        <f>IF(L36&gt;=0.3,F35+H35+J35,"prenizka vrednost")</f>
        <v>0</v>
      </c>
    </row>
    <row r="36" spans="1:12" x14ac:dyDescent="0.25">
      <c r="C36" s="34"/>
      <c r="D36" s="5" t="s">
        <v>43</v>
      </c>
      <c r="E36" s="12"/>
      <c r="F36" s="28" t="str">
        <f>IF(F39=0,"",F35/F39)</f>
        <v/>
      </c>
      <c r="G36" s="12"/>
      <c r="H36" s="25" t="str">
        <f>IF(H39=0,"",H35/H39)</f>
        <v/>
      </c>
      <c r="I36" s="12"/>
      <c r="J36" s="25" t="str">
        <f>IF(J39=0,"",J35/J39)</f>
        <v/>
      </c>
      <c r="K36" s="12"/>
      <c r="L36" s="25" t="str">
        <f>IF(L39=0,"",(F35+H35+J35)/L39)</f>
        <v/>
      </c>
    </row>
    <row r="37" spans="1:12" x14ac:dyDescent="0.25">
      <c r="C37" s="34" t="s">
        <v>30</v>
      </c>
      <c r="D37" s="24" t="s">
        <v>42</v>
      </c>
      <c r="E37" s="27"/>
      <c r="F37" s="12">
        <f>ROUND(F35*0.15,2)</f>
        <v>0</v>
      </c>
      <c r="G37" s="27"/>
      <c r="H37" s="12">
        <f>ROUND(H35*0.15,2)</f>
        <v>0</v>
      </c>
      <c r="I37" s="27"/>
      <c r="J37" s="12">
        <f>ROUND(J35*0.15,2)</f>
        <v>0</v>
      </c>
      <c r="K37" s="26"/>
      <c r="L37" s="12">
        <f t="shared" si="1"/>
        <v>0</v>
      </c>
    </row>
    <row r="38" spans="1:12" x14ac:dyDescent="0.25">
      <c r="C38" s="34"/>
      <c r="D38" s="5" t="s">
        <v>43</v>
      </c>
      <c r="E38" s="27"/>
      <c r="F38" s="28" t="str">
        <f>IF(F35=0,"",F37/F39)</f>
        <v/>
      </c>
      <c r="G38" s="27"/>
      <c r="H38" s="28" t="str">
        <f>IF(H35=0,"",H37/H39)</f>
        <v/>
      </c>
      <c r="I38" s="27"/>
      <c r="J38" s="28" t="str">
        <f>IF(J35=0,"",J37/J39)</f>
        <v/>
      </c>
      <c r="K38" s="26"/>
      <c r="L38" s="25" t="str">
        <f>IF(L35=0,"",L37/L39)</f>
        <v/>
      </c>
    </row>
    <row r="39" spans="1:12" x14ac:dyDescent="0.25">
      <c r="C39" s="40" t="s">
        <v>29</v>
      </c>
      <c r="D39" s="41"/>
      <c r="E39" s="27"/>
      <c r="F39" s="12">
        <f>F18+F20+F23+F26+F28+F30+F35+F37</f>
        <v>0</v>
      </c>
      <c r="G39" s="27"/>
      <c r="H39" s="12">
        <f>H18+H20+H23+H26+H28+H30+H35+H37</f>
        <v>0</v>
      </c>
      <c r="I39" s="27"/>
      <c r="J39" s="12">
        <f>J18+J20+J23+J26+J28+J30+J35+J37</f>
        <v>0</v>
      </c>
      <c r="K39" s="26"/>
      <c r="L39" s="12">
        <f>IF(OR(D14="izberite",F39=0),F39+H39+J39,IF(D14="Fazi 1 in 2",IF(F39+H39+J39&lt;=480000,IF(F39+H39+J39&gt;=100000,F39+H39+J39,"prenizka vrednost"),"previsoka vrednost"),IF(F39+H39+J39&lt;=600000,IF(F39+H39+J39&gt;=100000,F39+H39+J39,"prenizka vrednost"),"previsoka vrednost")))</f>
        <v>0</v>
      </c>
    </row>
  </sheetData>
  <mergeCells count="21">
    <mergeCell ref="C39:D39"/>
    <mergeCell ref="A29:A30"/>
    <mergeCell ref="B29:B30"/>
    <mergeCell ref="C31:C32"/>
    <mergeCell ref="C33:C34"/>
    <mergeCell ref="C35:C36"/>
    <mergeCell ref="C37:C38"/>
    <mergeCell ref="K16:L16"/>
    <mergeCell ref="A21:A23"/>
    <mergeCell ref="B21:B23"/>
    <mergeCell ref="A24:A26"/>
    <mergeCell ref="B24:B26"/>
    <mergeCell ref="B8:J9"/>
    <mergeCell ref="A27:A28"/>
    <mergeCell ref="B27:B28"/>
    <mergeCell ref="E16:F16"/>
    <mergeCell ref="G16:H16"/>
    <mergeCell ref="I16:J16"/>
    <mergeCell ref="C11:D11"/>
    <mergeCell ref="C12:D12"/>
    <mergeCell ref="C13:D13"/>
  </mergeCells>
  <conditionalFormatting sqref="H31">
    <cfRule type="cellIs" dxfId="17" priority="36" operator="equal">
      <formula>"prenizka vrednost"</formula>
    </cfRule>
  </conditionalFormatting>
  <conditionalFormatting sqref="E22">
    <cfRule type="expression" dxfId="16" priority="31">
      <formula>$D$14&lt;&gt;"Faze 1, 2 in 3"</formula>
    </cfRule>
  </conditionalFormatting>
  <conditionalFormatting sqref="F22">
    <cfRule type="expression" dxfId="15" priority="29">
      <formula>$D$14&lt;&gt;"Faze 1, 2 in 3"</formula>
    </cfRule>
  </conditionalFormatting>
  <conditionalFormatting sqref="G22">
    <cfRule type="expression" dxfId="14" priority="28">
      <formula>$D$14&lt;&gt;"Faze 1, 2 in 3"</formula>
    </cfRule>
  </conditionalFormatting>
  <conditionalFormatting sqref="I22">
    <cfRule type="expression" dxfId="13" priority="25">
      <formula>$D$14&lt;&gt;"Faze 1, 2 in 3"</formula>
    </cfRule>
  </conditionalFormatting>
  <conditionalFormatting sqref="H22">
    <cfRule type="expression" dxfId="12" priority="21">
      <formula>$D$14&lt;&gt;"Faze 1, 2 in 3"</formula>
    </cfRule>
  </conditionalFormatting>
  <conditionalFormatting sqref="J22">
    <cfRule type="expression" dxfId="11" priority="20">
      <formula>$D$14&lt;&gt;"Faze 1, 2 in 3"</formula>
    </cfRule>
  </conditionalFormatting>
  <conditionalFormatting sqref="E25">
    <cfRule type="expression" dxfId="10" priority="16">
      <formula>$D$14&lt;&gt;"Faze 1, 2 in 3"</formula>
    </cfRule>
  </conditionalFormatting>
  <conditionalFormatting sqref="F25">
    <cfRule type="expression" dxfId="9" priority="15">
      <formula>$D$14&lt;&gt;"Faze 1, 2 in 3"</formula>
    </cfRule>
  </conditionalFormatting>
  <conditionalFormatting sqref="G25">
    <cfRule type="expression" dxfId="8" priority="14">
      <formula>$D$14&lt;&gt;"Faze 1, 2 in 3"</formula>
    </cfRule>
  </conditionalFormatting>
  <conditionalFormatting sqref="I25">
    <cfRule type="expression" dxfId="7" priority="13">
      <formula>$D$14&lt;&gt;"Faze 1, 2 in 3"</formula>
    </cfRule>
  </conditionalFormatting>
  <conditionalFormatting sqref="H25">
    <cfRule type="expression" dxfId="6" priority="9">
      <formula>$D$14&lt;&gt;"Faze 1, 2 in 3"</formula>
    </cfRule>
  </conditionalFormatting>
  <conditionalFormatting sqref="J25">
    <cfRule type="expression" dxfId="5" priority="8">
      <formula>$D$14&lt;&gt;"Faze 1, 2 in 3"</formula>
    </cfRule>
  </conditionalFormatting>
  <conditionalFormatting sqref="F31">
    <cfRule type="cellIs" dxfId="4" priority="4" operator="equal">
      <formula>"prenizka vrednost"</formula>
    </cfRule>
  </conditionalFormatting>
  <conditionalFormatting sqref="J31">
    <cfRule type="cellIs" dxfId="3" priority="3" operator="equal">
      <formula>"prenizka vrednost"</formula>
    </cfRule>
  </conditionalFormatting>
  <conditionalFormatting sqref="L39">
    <cfRule type="cellIs" dxfId="2" priority="2" operator="equal">
      <formula>"prenizka vrednost"</formula>
    </cfRule>
    <cfRule type="cellIs" dxfId="1" priority="1" operator="equal">
      <formula>"previsoka vrednost"</formula>
    </cfRule>
  </conditionalFormatting>
  <dataValidations count="1">
    <dataValidation type="list" allowBlank="1" showInputMessage="1" showErrorMessage="1" sqref="D14">
      <mc:AlternateContent xmlns:x12ac="http://schemas.microsoft.com/office/spreadsheetml/2011/1/ac" xmlns:mc="http://schemas.openxmlformats.org/markup-compatibility/2006">
        <mc:Choice Requires="x12ac">
          <x12ac:list>izberite,Fazi 1 in 2,"Faze 1, 2 in 3"</x12ac:list>
        </mc:Choice>
        <mc:Fallback>
          <formula1>"izberite,Fazi 1 in 2,Faze 1, 2 in 3"</formula1>
        </mc:Fallback>
      </mc:AlternateContent>
    </dataValidation>
  </dataValidations>
  <pageMargins left="0.19685039370078741" right="0.19685039370078741" top="0.39370078740157483" bottom="0.39370078740157483" header="0.31496062992125984" footer="0.31496062992125984"/>
  <pageSetup paperSize="9" scale="58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1D47790B-472E-425D-9191-6807A7795226}">
            <xm:f>NOT(ISERROR(SEARCH("prenizka vrednost",L35)))</xm:f>
            <xm:f>"prenizka vrednost"</xm:f>
            <x14:dxf>
              <fill>
                <patternFill>
                  <bgColor rgb="FFFF0000"/>
                </patternFill>
              </fill>
            </x14:dxf>
          </x14:cfRule>
          <xm:sqref>L35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Finančni načrt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Milek</dc:creator>
  <cp:lastModifiedBy>Boštjana Žajdela</cp:lastModifiedBy>
  <cp:lastPrinted>2017-12-20T16:03:05Z</cp:lastPrinted>
  <dcterms:created xsi:type="dcterms:W3CDTF">2017-12-19T08:30:27Z</dcterms:created>
  <dcterms:modified xsi:type="dcterms:W3CDTF">2018-02-01T16:14:44Z</dcterms:modified>
</cp:coreProperties>
</file>