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870" windowHeight="9765" tabRatio="769" firstSheet="2" activeTab="6"/>
  </bookViews>
  <sheets>
    <sheet name="NAVODILO" sheetId="1" r:id="rId1"/>
    <sheet name="Mesečna časovnica" sheetId="2" r:id="rId2"/>
    <sheet name="Stroški osebja" sheetId="3" r:id="rId3"/>
    <sheet name="Amortizacija opreme" sheetId="4" r:id="rId4"/>
    <sheet name="Stroški pog.raz. in svet.stor." sheetId="5" r:id="rId5"/>
    <sheet name="Posredni stroški" sheetId="6" r:id="rId6"/>
    <sheet name="FINANČNO POROČILO - UPRAVIČENEC" sheetId="7" r:id="rId7"/>
    <sheet name="FINANČNO POROČILO - KONZORCIJ" sheetId="8" r:id="rId8"/>
  </sheets>
  <definedNames>
    <definedName name="_xlnm.Print_Area" localSheetId="3">'Amortizacija opreme'!$A$1:$N$20</definedName>
    <definedName name="_xlnm.Print_Area" localSheetId="7">'FINANČNO POROČILO - KONZORCIJ'!$A$1:$F$28</definedName>
    <definedName name="_xlnm.Print_Area" localSheetId="6">'FINANČNO POROČILO - UPRAVIČENEC'!$A$1:$F$29</definedName>
    <definedName name="_xlnm.Print_Area" localSheetId="1">'Mesečna časovnica'!$A$1:$N$37</definedName>
    <definedName name="_xlnm.Print_Area" localSheetId="0">'NAVODILO'!$A$1:$L$37</definedName>
    <definedName name="_xlnm.Print_Area" localSheetId="5">'Posredni stroški'!$A$1:$E$26</definedName>
    <definedName name="_xlnm.Print_Area" localSheetId="2">'Stroški osebja'!$A$1:$I$58</definedName>
    <definedName name="_xlnm.Print_Area" localSheetId="4">'Stroški pog.raz. in svet.stor.'!$A$1:$L$20</definedName>
  </definedNames>
  <calcPr fullCalcOnLoad="1"/>
</workbook>
</file>

<file path=xl/comments3.xml><?xml version="1.0" encoding="utf-8"?>
<comments xmlns="http://schemas.openxmlformats.org/spreadsheetml/2006/main">
  <authors>
    <author>Tatjana Dokl</author>
  </authors>
  <commentList>
    <comment ref="B16" authorId="0">
      <text>
        <r>
          <rPr>
            <b/>
            <sz val="9"/>
            <rFont val="Segoe UI"/>
            <family val="2"/>
          </rPr>
          <t>Tatjana Dokl:</t>
        </r>
        <r>
          <rPr>
            <sz val="9"/>
            <rFont val="Segoe UI"/>
            <family val="2"/>
          </rPr>
          <t xml:space="preserve">
raziskovalci: 20,60 €/uro
strokovno-tehnični sodelavci: 13,70 €/uro</t>
        </r>
      </text>
    </comment>
    <comment ref="B24" authorId="0">
      <text>
        <r>
          <rPr>
            <b/>
            <sz val="9"/>
            <rFont val="Segoe UI"/>
            <family val="2"/>
          </rPr>
          <t>Tatjana Dokl:</t>
        </r>
        <r>
          <rPr>
            <sz val="9"/>
            <rFont val="Segoe UI"/>
            <family val="2"/>
          </rPr>
          <t xml:space="preserve">
raziskovalci: 20,60 €/uro
strokovno-tehnični sodelavci: 13,70 €/uro</t>
        </r>
      </text>
    </comment>
    <comment ref="B28" authorId="0">
      <text>
        <r>
          <rPr>
            <b/>
            <sz val="9"/>
            <rFont val="Segoe UI"/>
            <family val="2"/>
          </rPr>
          <t>Tatjana Dokl:</t>
        </r>
        <r>
          <rPr>
            <sz val="9"/>
            <rFont val="Segoe UI"/>
            <family val="2"/>
          </rPr>
          <t xml:space="preserve">
raziskovalci: 20,60 €/uro
strokovno-tehnični sodelavci: 13,70 €/uro</t>
        </r>
      </text>
    </comment>
    <comment ref="B32" authorId="0">
      <text>
        <r>
          <rPr>
            <b/>
            <sz val="9"/>
            <rFont val="Segoe UI"/>
            <family val="2"/>
          </rPr>
          <t>Tatjana Dokl:</t>
        </r>
        <r>
          <rPr>
            <sz val="9"/>
            <rFont val="Segoe UI"/>
            <family val="2"/>
          </rPr>
          <t xml:space="preserve">
raziskovalci: 20,60 €/uro
strokovno-tehnični sodelavci: 13,70 €/uro</t>
        </r>
      </text>
    </comment>
    <comment ref="B36" authorId="0">
      <text>
        <r>
          <rPr>
            <b/>
            <sz val="9"/>
            <rFont val="Segoe UI"/>
            <family val="2"/>
          </rPr>
          <t>Tatjana Dokl:</t>
        </r>
        <r>
          <rPr>
            <sz val="9"/>
            <rFont val="Segoe UI"/>
            <family val="2"/>
          </rPr>
          <t xml:space="preserve">
raziskovalci: 20,60 €/uro
strokovno-tehnični sodelavci: 13,70 €/uro</t>
        </r>
      </text>
    </comment>
    <comment ref="B40" authorId="0">
      <text>
        <r>
          <rPr>
            <b/>
            <sz val="9"/>
            <rFont val="Segoe UI"/>
            <family val="2"/>
          </rPr>
          <t>Tatjana Dokl:</t>
        </r>
        <r>
          <rPr>
            <sz val="9"/>
            <rFont val="Segoe UI"/>
            <family val="2"/>
          </rPr>
          <t xml:space="preserve">
raziskovalci: 20,60 €/uro
strokovno-tehnični sodelavci: 13,70 €/uro</t>
        </r>
      </text>
    </comment>
    <comment ref="B44" authorId="0">
      <text>
        <r>
          <rPr>
            <b/>
            <sz val="9"/>
            <rFont val="Segoe UI"/>
            <family val="2"/>
          </rPr>
          <t>Tatjana Dokl:</t>
        </r>
        <r>
          <rPr>
            <sz val="9"/>
            <rFont val="Segoe UI"/>
            <family val="2"/>
          </rPr>
          <t xml:space="preserve">
raziskovalci: 20,60 €/uro
strokovno-tehnični sodelavci: 13,70 €/uro</t>
        </r>
      </text>
    </comment>
    <comment ref="B48" authorId="0">
      <text>
        <r>
          <rPr>
            <b/>
            <sz val="9"/>
            <rFont val="Segoe UI"/>
            <family val="2"/>
          </rPr>
          <t>Tatjana Dokl:</t>
        </r>
        <r>
          <rPr>
            <sz val="9"/>
            <rFont val="Segoe UI"/>
            <family val="2"/>
          </rPr>
          <t xml:space="preserve">
raziskovalci: 20,60 €/uro
strokovno-tehnični sodelavci: 13,70 €/uro</t>
        </r>
      </text>
    </comment>
    <comment ref="H13" authorId="0">
      <text>
        <r>
          <rPr>
            <sz val="9"/>
            <rFont val="Segoe UI"/>
            <family val="2"/>
          </rPr>
          <t xml:space="preserve">
mikro in malo – do 45% vrednosti upravičenih stroškov, 
srednje veliko – do 35% vrednosti upravičenih stroškov)
</t>
        </r>
      </text>
    </comment>
  </commentList>
</comments>
</file>

<file path=xl/sharedStrings.xml><?xml version="1.0" encoding="utf-8"?>
<sst xmlns="http://schemas.openxmlformats.org/spreadsheetml/2006/main" count="233" uniqueCount="117">
  <si>
    <t>KATEGORIJA</t>
  </si>
  <si>
    <t>€/uro</t>
  </si>
  <si>
    <t>vsi skupaj</t>
  </si>
  <si>
    <t>Zakoniti zastopnik:</t>
  </si>
  <si>
    <t>Kraj in datum</t>
  </si>
  <si>
    <t>Odgovorni/a računovodja:</t>
  </si>
  <si>
    <t>ŽIG:</t>
  </si>
  <si>
    <t>Vrednost sofinanciranja</t>
  </si>
  <si>
    <t>Št. računa</t>
  </si>
  <si>
    <t>Datum izdaje računa</t>
  </si>
  <si>
    <t>Datum plačila računa</t>
  </si>
  <si>
    <t>Vrednost računa</t>
  </si>
  <si>
    <t>mesec 1</t>
  </si>
  <si>
    <t>mesec 2</t>
  </si>
  <si>
    <t>mesec 3</t>
  </si>
  <si>
    <t>mesec 4</t>
  </si>
  <si>
    <t>mesec 5</t>
  </si>
  <si>
    <t>mesec 6</t>
  </si>
  <si>
    <t>mesec 7</t>
  </si>
  <si>
    <t>mesec 8</t>
  </si>
  <si>
    <t>mesec 9</t>
  </si>
  <si>
    <t xml:space="preserve">Kraj in datum: </t>
  </si>
  <si>
    <t>Podpis računovodje:</t>
  </si>
  <si>
    <t>Podpis odgovorne osebe/nosilca projekta:</t>
  </si>
  <si>
    <t>Izdajatelj računa</t>
  </si>
  <si>
    <t>Vrednost brez DDV</t>
  </si>
  <si>
    <t>Posredni stroški</t>
  </si>
  <si>
    <t>Številka javnega naročila</t>
  </si>
  <si>
    <t>Datum javnega naročila</t>
  </si>
  <si>
    <t>št. ur na RRI projektu</t>
  </si>
  <si>
    <t>skupaj v €/osebo</t>
  </si>
  <si>
    <t>vrsta osebja</t>
  </si>
  <si>
    <t>Izjavljamo, da so stroški navedeni v finančnem poročilu resnični in so nastali izključno za izvajanje projekta.</t>
  </si>
  <si>
    <t>Opis stroška</t>
  </si>
  <si>
    <t>Stroški osebja</t>
  </si>
  <si>
    <t>SKUPAJ</t>
  </si>
  <si>
    <t>Žig:</t>
  </si>
  <si>
    <t>Podpis odgovorne osebe:</t>
  </si>
  <si>
    <t>Stopnja financiranja</t>
  </si>
  <si>
    <t>Stroški pogodbenih raziskav ter svetovalnih in drugih ustreznih storitev</t>
  </si>
  <si>
    <t xml:space="preserve">                                                                                    </t>
  </si>
  <si>
    <t>NAZIV OPERACIJE</t>
  </si>
  <si>
    <t>UPRAVIČENEC</t>
  </si>
  <si>
    <t>MESEC</t>
  </si>
  <si>
    <t>LETO</t>
  </si>
  <si>
    <t>ŠT. OPRAVLJENIH UR NA OPERACIJI</t>
  </si>
  <si>
    <t>KRATEK OPIS IZVEDENIH AKTIVNOSTI</t>
  </si>
  <si>
    <t>VREDNOST URNE POSTAVKE ZAPOSLENEGA</t>
  </si>
  <si>
    <t xml:space="preserve">Izjavljam, da podatki v časovnici odražajo resnično in pravilno količino opravljenega dela na operaciji. </t>
  </si>
  <si>
    <t>podpis zaposlenega</t>
  </si>
  <si>
    <t>žig</t>
  </si>
  <si>
    <t>podpis odgovorne osebe</t>
  </si>
  <si>
    <t>/</t>
  </si>
  <si>
    <t>DS1</t>
  </si>
  <si>
    <t>DS2</t>
  </si>
  <si>
    <t>DS3</t>
  </si>
  <si>
    <t>DS4</t>
  </si>
  <si>
    <t>DS5</t>
  </si>
  <si>
    <t>DS6</t>
  </si>
  <si>
    <t>DS7</t>
  </si>
  <si>
    <t>DS8</t>
  </si>
  <si>
    <t>DS9</t>
  </si>
  <si>
    <t>DS10</t>
  </si>
  <si>
    <t>raziskovalec</t>
  </si>
  <si>
    <t>VRSTA OSEBJA</t>
  </si>
  <si>
    <t>SKUPNO ŠTEVILO UR</t>
  </si>
  <si>
    <t>SKUPAJ STROŠKI OSEBJA</t>
  </si>
  <si>
    <t>ŠT. OPRAVLJENIH UR ZAPOSLENEGA</t>
  </si>
  <si>
    <t>VREDNOST UPRAVIČENIH STROŠKOV</t>
  </si>
  <si>
    <t>Raziskovalec</t>
  </si>
  <si>
    <t>MESEČNA ČASOVNICA ZAPOSLENIH</t>
  </si>
  <si>
    <t>IME IN PRIIMEK ZAPOSLENEGA 1</t>
  </si>
  <si>
    <t>IME IN PRIIMEK ZAPOSLENEGA 2</t>
  </si>
  <si>
    <t>IME IN PRIIMEK ZAPOSLENEGA 3</t>
  </si>
  <si>
    <t>IME IN PRIIMEK ZAPOSLENEGA 4</t>
  </si>
  <si>
    <t>IME IN PRIIMEK ZAPOSLENEGA 5</t>
  </si>
  <si>
    <t>PRERAČUN MESEČNEGA POVRAČILA STROŠKOV DELA PO ZAPOSLENIH</t>
  </si>
  <si>
    <t>IZPOLNJEVANJE MESEČNE ČASOVNICE ZAPOSLENIH</t>
  </si>
  <si>
    <t>IZPOLNJEVANJE TABELE STROŠKI OSEBJA</t>
  </si>
  <si>
    <t>Skupaj posredni stroški v EUR</t>
  </si>
  <si>
    <t>STROŠKI OSEBJA</t>
  </si>
  <si>
    <t>VELIKOST PODJETJA</t>
  </si>
  <si>
    <t>Skupaj strošek</t>
  </si>
  <si>
    <t>Vrednost sofinanciranja v  €</t>
  </si>
  <si>
    <t xml:space="preserve">Vpišite ustrezno število ur oziroma opis aktivnosti v polji "ŠT. OPRAVLJENIH UR NA OPERACIJI" in "KRATEK OPIS IZVEDENIH AKTIVNOSTI" </t>
  </si>
  <si>
    <r>
      <t xml:space="preserve">V RUMENO obarvanih poljih "VRSTA OSEBJA", "MESEC" in "LETO" so določeni </t>
    </r>
    <r>
      <rPr>
        <b/>
        <sz val="10"/>
        <rFont val="Arial Narrow"/>
        <family val="2"/>
      </rPr>
      <t>spustni seznami,</t>
    </r>
    <r>
      <rPr>
        <sz val="10"/>
        <rFont val="Arial Narrow"/>
        <family val="2"/>
      </rPr>
      <t xml:space="preserve"> izmed katerih izberite ustrezen podatek. </t>
    </r>
  </si>
  <si>
    <t>*</t>
  </si>
  <si>
    <t xml:space="preserve">mikro in malo: </t>
  </si>
  <si>
    <t>srednje:</t>
  </si>
  <si>
    <t>veliko:</t>
  </si>
  <si>
    <t>IZPOLNJEVANJE TABELE STROŠKI POGODBENIH RAZISKAV IN SVETOVALNIH STORITEV</t>
  </si>
  <si>
    <t>izberi s spustnega seznama</t>
  </si>
  <si>
    <t>V RUMENO obarvanih poljih "VELIKOST PODJETJA", "MESEC", "VRSTA OSEBJA" in "STOPNJA FINANCIRANJA" so določeni spustni seznami, izmed katerih izberite ustrezen podatek</t>
  </si>
  <si>
    <t>Skupaj:</t>
  </si>
  <si>
    <t>JAVNI RAZPIS PILOTNI/DEMONSTRACIJSKI PROJEKTI – I. SKLOP: PRETVORBA, DISTRIBUCIJA IN UPRAVLJANJE ENERGIJE</t>
  </si>
  <si>
    <t>Amortizacija opreme</t>
  </si>
  <si>
    <t>% uporabe opreme v projektu</t>
  </si>
  <si>
    <t>V RUMENO obarvanem polju "STOPNJA  FINANCIRANJA" je določen spustni seznami, izmed katerega izberite ustrezen podatek</t>
  </si>
  <si>
    <t>IZPOLNJEVANJE TABELE AMORTIZACIJA OPREME</t>
  </si>
  <si>
    <t>IME IN PRIIMEK ZAPOSLENEGA</t>
  </si>
  <si>
    <t>V ZELENO obarvana polja vnesite podatke za: "NAZIV OPERACIJE", "UPRAVIČENEC" in "IME IN PRIIMEK ZAPOSLENEGA"</t>
  </si>
  <si>
    <t>FINANČNO POROČILO - UPRAVIČENEC</t>
  </si>
  <si>
    <t>VODILNI PARTNER</t>
  </si>
  <si>
    <t>FINANČNO POROČILO - KONZORCIJ</t>
  </si>
  <si>
    <t>(Izpolni vodilni partner - seštevek zneskov vseh partnerjev)</t>
  </si>
  <si>
    <t>V ZELENO obarvana polja vnesite podatke za: "IME IN PRIIMEK ZAPOSLENEGA" in "ŠT. UR NA RRI PROJEKTU"</t>
  </si>
  <si>
    <t xml:space="preserve"> </t>
  </si>
  <si>
    <t>15% upravičenih neposrednih stroškov osebja na PD projektu</t>
  </si>
  <si>
    <t>Upravičeni neposredni stroški osebja na PD projektu</t>
  </si>
  <si>
    <t>Št. osnovnega sredstva</t>
  </si>
  <si>
    <t>Osnovno sredstvo</t>
  </si>
  <si>
    <t>Skupno trajanje amortizacije (doba amortiziranja)</t>
  </si>
  <si>
    <t>Vrednost amortizacije na mesec</t>
  </si>
  <si>
    <t>Število uveljavljanih mesecev</t>
  </si>
  <si>
    <t>Vrednost celotne amortizacije za obdobje</t>
  </si>
  <si>
    <t>Vrednost stroška amortizacije</t>
  </si>
  <si>
    <t>Amortizacijska osnova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</si>
</sst>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€&quot;"/>
    <numFmt numFmtId="173" formatCode="#,##0.00\ _€"/>
    <numFmt numFmtId="174" formatCode="#,##0.00\ [$EUR]"/>
    <numFmt numFmtId="175" formatCode="d/\ m/\ yy"/>
    <numFmt numFmtId="176" formatCode="0.000000"/>
    <numFmt numFmtId="177" formatCode="#,##0.0"/>
    <numFmt numFmtId="178" formatCode="_-* #,##0.00\ [$€-424]_-;\-* #,##0.00\ [$€-424]_-;_-* &quot;-&quot;??\ [$€-424]_-;_-@_-"/>
  </numFmts>
  <fonts count="66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i/>
      <sz val="16"/>
      <name val="Arial Narrow"/>
      <family val="2"/>
    </font>
    <font>
      <b/>
      <i/>
      <sz val="10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color indexed="55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 Narrow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CD8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60" fillId="21" borderId="8" applyNumberFormat="0" applyAlignment="0" applyProtection="0"/>
    <xf numFmtId="0" fontId="6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8" applyNumberFormat="0" applyAlignment="0" applyProtection="0"/>
    <xf numFmtId="0" fontId="63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23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/>
    </xf>
    <xf numFmtId="178" fontId="6" fillId="0" borderId="12" xfId="0" applyNumberFormat="1" applyFont="1" applyFill="1" applyBorder="1" applyAlignment="1" applyProtection="1">
      <alignment vertical="center"/>
      <protection locked="0"/>
    </xf>
    <xf numFmtId="177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6" fillId="34" borderId="15" xfId="0" applyFont="1" applyFill="1" applyBorder="1" applyAlignment="1" applyProtection="1">
      <alignment/>
      <protection locked="0"/>
    </xf>
    <xf numFmtId="0" fontId="12" fillId="0" borderId="11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4" fontId="18" fillId="0" borderId="11" xfId="0" applyNumberFormat="1" applyFont="1" applyFill="1" applyBorder="1" applyAlignment="1" applyProtection="1">
      <alignment/>
      <protection/>
    </xf>
    <xf numFmtId="4" fontId="18" fillId="0" borderId="11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 locked="0"/>
    </xf>
    <xf numFmtId="0" fontId="20" fillId="33" borderId="16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0" fillId="33" borderId="1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7" fillId="23" borderId="17" xfId="0" applyFont="1" applyFill="1" applyBorder="1" applyAlignment="1">
      <alignment wrapText="1"/>
    </xf>
    <xf numFmtId="0" fontId="3" fillId="23" borderId="18" xfId="0" applyFont="1" applyFill="1" applyBorder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justify" vertical="top" wrapText="1"/>
    </xf>
    <xf numFmtId="4" fontId="3" fillId="0" borderId="11" xfId="0" applyNumberFormat="1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0" borderId="21" xfId="0" applyFont="1" applyFill="1" applyBorder="1" applyAlignment="1">
      <alignment horizontal="justify" vertical="top" wrapText="1"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9" fontId="3" fillId="23" borderId="25" xfId="0" applyNumberFormat="1" applyFont="1" applyFill="1" applyBorder="1" applyAlignment="1" applyProtection="1">
      <alignment horizontal="center"/>
      <protection/>
    </xf>
    <xf numFmtId="0" fontId="3" fillId="23" borderId="26" xfId="0" applyFont="1" applyFill="1" applyBorder="1" applyAlignment="1">
      <alignment/>
    </xf>
    <xf numFmtId="0" fontId="3" fillId="0" borderId="27" xfId="0" applyFont="1" applyFill="1" applyBorder="1" applyAlignment="1">
      <alignment horizontal="justify" vertical="top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12" fillId="0" borderId="3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4" fontId="3" fillId="0" borderId="11" xfId="0" applyNumberFormat="1" applyFont="1" applyBorder="1" applyAlignment="1">
      <alignment/>
    </xf>
    <xf numFmtId="0" fontId="1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9" fontId="3" fillId="0" borderId="0" xfId="0" applyNumberFormat="1" applyFont="1" applyAlignment="1">
      <alignment/>
    </xf>
    <xf numFmtId="10" fontId="3" fillId="23" borderId="11" xfId="0" applyNumberFormat="1" applyFont="1" applyFill="1" applyBorder="1" applyAlignment="1">
      <alignment/>
    </xf>
    <xf numFmtId="0" fontId="3" fillId="0" borderId="31" xfId="0" applyFont="1" applyFill="1" applyBorder="1" applyAlignment="1">
      <alignment wrapText="1"/>
    </xf>
    <xf numFmtId="9" fontId="3" fillId="23" borderId="11" xfId="0" applyNumberFormat="1" applyFont="1" applyFill="1" applyBorder="1" applyAlignment="1" applyProtection="1">
      <alignment horizontal="center"/>
      <protection/>
    </xf>
    <xf numFmtId="4" fontId="21" fillId="35" borderId="11" xfId="0" applyNumberFormat="1" applyFont="1" applyFill="1" applyBorder="1" applyAlignment="1">
      <alignment/>
    </xf>
    <xf numFmtId="0" fontId="12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9" fontId="3" fillId="0" borderId="11" xfId="0" applyNumberFormat="1" applyFont="1" applyBorder="1" applyAlignment="1">
      <alignment horizontal="center" wrapText="1"/>
    </xf>
    <xf numFmtId="0" fontId="3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Border="1" applyAlignment="1">
      <alignment wrapText="1"/>
    </xf>
    <xf numFmtId="4" fontId="14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wrapText="1"/>
    </xf>
    <xf numFmtId="4" fontId="15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justify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8" fillId="33" borderId="29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/>
      <protection locked="0"/>
    </xf>
    <xf numFmtId="0" fontId="64" fillId="36" borderId="11" xfId="0" applyFont="1" applyFill="1" applyBorder="1" applyAlignment="1">
      <alignment wrapText="1"/>
    </xf>
    <xf numFmtId="0" fontId="64" fillId="36" borderId="11" xfId="0" applyFont="1" applyFill="1" applyBorder="1" applyAlignment="1">
      <alignment horizontal="center" vertical="center" wrapText="1"/>
    </xf>
    <xf numFmtId="173" fontId="3" fillId="37" borderId="11" xfId="0" applyNumberFormat="1" applyFont="1" applyFill="1" applyBorder="1" applyAlignment="1">
      <alignment/>
    </xf>
    <xf numFmtId="4" fontId="3" fillId="37" borderId="32" xfId="0" applyNumberFormat="1" applyFont="1" applyFill="1" applyBorder="1" applyAlignment="1" applyProtection="1">
      <alignment/>
      <protection/>
    </xf>
    <xf numFmtId="172" fontId="21" fillId="37" borderId="33" xfId="0" applyNumberFormat="1" applyFont="1" applyFill="1" applyBorder="1" applyAlignment="1">
      <alignment/>
    </xf>
    <xf numFmtId="4" fontId="12" fillId="37" borderId="11" xfId="0" applyNumberFormat="1" applyFont="1" applyFill="1" applyBorder="1" applyAlignment="1">
      <alignment/>
    </xf>
    <xf numFmtId="4" fontId="19" fillId="37" borderId="11" xfId="0" applyNumberFormat="1" applyFont="1" applyFill="1" applyBorder="1" applyAlignment="1">
      <alignment/>
    </xf>
    <xf numFmtId="0" fontId="3" fillId="38" borderId="11" xfId="0" applyFont="1" applyFill="1" applyBorder="1" applyAlignment="1">
      <alignment wrapText="1"/>
    </xf>
    <xf numFmtId="0" fontId="3" fillId="38" borderId="27" xfId="0" applyFont="1" applyFill="1" applyBorder="1" applyAlignment="1">
      <alignment/>
    </xf>
    <xf numFmtId="0" fontId="3" fillId="38" borderId="34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8" borderId="16" xfId="0" applyFont="1" applyFill="1" applyBorder="1" applyAlignment="1">
      <alignment/>
    </xf>
    <xf numFmtId="0" fontId="3" fillId="38" borderId="35" xfId="0" applyFont="1" applyFill="1" applyBorder="1" applyAlignment="1">
      <alignment/>
    </xf>
    <xf numFmtId="4" fontId="3" fillId="38" borderId="11" xfId="0" applyNumberFormat="1" applyFont="1" applyFill="1" applyBorder="1" applyAlignment="1">
      <alignment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3" borderId="11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left" vertical="center"/>
    </xf>
    <xf numFmtId="0" fontId="3" fillId="38" borderId="11" xfId="0" applyFont="1" applyFill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 applyProtection="1">
      <alignment horizontal="center" vertical="center"/>
      <protection/>
    </xf>
    <xf numFmtId="0" fontId="9" fillId="34" borderId="36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38" borderId="16" xfId="0" applyFont="1" applyFill="1" applyBorder="1" applyAlignment="1" applyProtection="1">
      <alignment horizontal="center" vertical="center"/>
      <protection locked="0"/>
    </xf>
    <xf numFmtId="0" fontId="9" fillId="38" borderId="3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8" borderId="16" xfId="0" applyFont="1" applyFill="1" applyBorder="1" applyAlignment="1" applyProtection="1">
      <alignment horizontal="center" vertical="center"/>
      <protection locked="0"/>
    </xf>
    <xf numFmtId="0" fontId="6" fillId="38" borderId="36" xfId="0" applyFont="1" applyFill="1" applyBorder="1" applyAlignment="1" applyProtection="1">
      <alignment horizontal="center" vertical="center"/>
      <protection locked="0"/>
    </xf>
    <xf numFmtId="0" fontId="6" fillId="38" borderId="12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6" fillId="23" borderId="16" xfId="0" applyFont="1" applyFill="1" applyBorder="1" applyAlignment="1" applyProtection="1">
      <alignment horizontal="center" vertical="center" wrapText="1"/>
      <protection locked="0"/>
    </xf>
    <xf numFmtId="0" fontId="6" fillId="2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6" fillId="23" borderId="11" xfId="0" applyFont="1" applyFill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 locked="0"/>
    </xf>
    <xf numFmtId="0" fontId="10" fillId="34" borderId="16" xfId="0" applyNumberFormat="1" applyFont="1" applyFill="1" applyBorder="1" applyAlignment="1" applyProtection="1">
      <alignment horizontal="center" vertical="justify" wrapText="1"/>
      <protection hidden="1"/>
    </xf>
    <xf numFmtId="0" fontId="10" fillId="34" borderId="36" xfId="0" applyNumberFormat="1" applyFont="1" applyFill="1" applyBorder="1" applyAlignment="1" applyProtection="1">
      <alignment horizontal="center" vertical="justify" wrapText="1"/>
      <protection hidden="1"/>
    </xf>
    <xf numFmtId="0" fontId="10" fillId="34" borderId="12" xfId="0" applyNumberFormat="1" applyFont="1" applyFill="1" applyBorder="1" applyAlignment="1" applyProtection="1">
      <alignment horizontal="center" vertical="justify" wrapText="1"/>
      <protection hidden="1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8" fillId="38" borderId="37" xfId="0" applyFont="1" applyFill="1" applyBorder="1" applyAlignment="1" applyProtection="1">
      <alignment horizontal="left" vertical="center"/>
      <protection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top"/>
    </xf>
    <xf numFmtId="0" fontId="0" fillId="0" borderId="36" xfId="0" applyBorder="1" applyAlignment="1">
      <alignment vertical="top"/>
    </xf>
    <xf numFmtId="0" fontId="3" fillId="0" borderId="32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0" fillId="33" borderId="41" xfId="0" applyFont="1" applyFill="1" applyBorder="1" applyAlignment="1" applyProtection="1">
      <alignment horizontal="center" vertical="center"/>
      <protection/>
    </xf>
    <xf numFmtId="0" fontId="20" fillId="33" borderId="14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0" fillId="37" borderId="11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>
      <alignment horizontal="left" wrapText="1"/>
    </xf>
    <xf numFmtId="0" fontId="21" fillId="0" borderId="33" xfId="0" applyFont="1" applyBorder="1" applyAlignment="1">
      <alignment horizontal="left" wrapText="1"/>
    </xf>
    <xf numFmtId="0" fontId="20" fillId="33" borderId="16" xfId="0" applyFont="1" applyFill="1" applyBorder="1" applyAlignment="1" applyProtection="1">
      <alignment horizontal="center" vertical="center"/>
      <protection/>
    </xf>
    <xf numFmtId="0" fontId="20" fillId="33" borderId="3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3" fillId="0" borderId="4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6" fillId="33" borderId="0" xfId="0" applyFont="1" applyFill="1" applyAlignment="1">
      <alignment horizontal="left"/>
    </xf>
    <xf numFmtId="0" fontId="17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3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1" xfId="0" applyBorder="1" applyAlignment="1">
      <alignment/>
    </xf>
    <xf numFmtId="0" fontId="13" fillId="0" borderId="16" xfId="0" applyFont="1" applyBorder="1" applyAlignment="1">
      <alignment horizontal="left" wrapText="1"/>
    </xf>
    <xf numFmtId="0" fontId="13" fillId="0" borderId="36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8" fillId="38" borderId="16" xfId="0" applyFont="1" applyFill="1" applyBorder="1" applyAlignment="1" applyProtection="1">
      <alignment horizontal="center" vertical="center"/>
      <protection/>
    </xf>
    <xf numFmtId="0" fontId="8" fillId="38" borderId="36" xfId="0" applyFont="1" applyFill="1" applyBorder="1" applyAlignment="1" applyProtection="1">
      <alignment horizontal="center" vertical="center"/>
      <protection/>
    </xf>
    <xf numFmtId="0" fontId="8" fillId="38" borderId="12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Alignment="1">
      <alignment horizontal="left"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3" fillId="38" borderId="11" xfId="0" applyFont="1" applyFill="1" applyBorder="1" applyAlignment="1" applyProtection="1">
      <alignment horizontal="left" vertical="center"/>
      <protection locked="0"/>
    </xf>
    <xf numFmtId="0" fontId="3" fillId="2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left"/>
    </xf>
    <xf numFmtId="0" fontId="3" fillId="23" borderId="1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33" borderId="41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3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180975</xdr:rowOff>
    </xdr:from>
    <xdr:to>
      <xdr:col>3</xdr:col>
      <xdr:colOff>733425</xdr:colOff>
      <xdr:row>0</xdr:row>
      <xdr:rowOff>600075</xdr:rowOff>
    </xdr:to>
    <xdr:pic>
      <xdr:nvPicPr>
        <xdr:cNvPr id="1" name="Slika 7" descr="MGRT-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975"/>
          <a:ext cx="1419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200025</xdr:rowOff>
    </xdr:from>
    <xdr:to>
      <xdr:col>9</xdr:col>
      <xdr:colOff>0</xdr:colOff>
      <xdr:row>0</xdr:row>
      <xdr:rowOff>619125</xdr:rowOff>
    </xdr:to>
    <xdr:pic>
      <xdr:nvPicPr>
        <xdr:cNvPr id="2" name="Slika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200025"/>
          <a:ext cx="1428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47625</xdr:rowOff>
    </xdr:from>
    <xdr:to>
      <xdr:col>13</xdr:col>
      <xdr:colOff>600075</xdr:colOff>
      <xdr:row>0</xdr:row>
      <xdr:rowOff>609600</xdr:rowOff>
    </xdr:to>
    <xdr:pic>
      <xdr:nvPicPr>
        <xdr:cNvPr id="3" name="Slika 9" descr="Logo_EKP_sklad_za_regionalni_razvoj_SL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47625"/>
          <a:ext cx="1209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18</xdr:row>
      <xdr:rowOff>76200</xdr:rowOff>
    </xdr:from>
    <xdr:ext cx="76200" cy="209550"/>
    <xdr:sp fLocksText="0">
      <xdr:nvSpPr>
        <xdr:cNvPr id="1" name="Text Box 8"/>
        <xdr:cNvSpPr txBox="1">
          <a:spLocks noChangeArrowheads="1"/>
        </xdr:cNvSpPr>
      </xdr:nvSpPr>
      <xdr:spPr>
        <a:xfrm>
          <a:off x="104775" y="653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771525</xdr:colOff>
      <xdr:row>0</xdr:row>
      <xdr:rowOff>142875</xdr:rowOff>
    </xdr:from>
    <xdr:to>
      <xdr:col>4</xdr:col>
      <xdr:colOff>85725</xdr:colOff>
      <xdr:row>2</xdr:row>
      <xdr:rowOff>342900</xdr:rowOff>
    </xdr:to>
    <xdr:pic>
      <xdr:nvPicPr>
        <xdr:cNvPr id="2" name="Slika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42875"/>
          <a:ext cx="1771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</xdr:row>
      <xdr:rowOff>19050</xdr:rowOff>
    </xdr:from>
    <xdr:to>
      <xdr:col>1</xdr:col>
      <xdr:colOff>885825</xdr:colOff>
      <xdr:row>2</xdr:row>
      <xdr:rowOff>257175</xdr:rowOff>
    </xdr:to>
    <xdr:pic>
      <xdr:nvPicPr>
        <xdr:cNvPr id="3" name="Slika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</xdr:row>
      <xdr:rowOff>0</xdr:rowOff>
    </xdr:from>
    <xdr:to>
      <xdr:col>7</xdr:col>
      <xdr:colOff>666750</xdr:colOff>
      <xdr:row>2</xdr:row>
      <xdr:rowOff>342900</xdr:rowOff>
    </xdr:to>
    <xdr:pic>
      <xdr:nvPicPr>
        <xdr:cNvPr id="4" name="Slika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161925"/>
          <a:ext cx="1400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466725</xdr:colOff>
      <xdr:row>0</xdr:row>
      <xdr:rowOff>504825</xdr:rowOff>
    </xdr:to>
    <xdr:pic>
      <xdr:nvPicPr>
        <xdr:cNvPr id="1" name="Slika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847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314325</xdr:colOff>
      <xdr:row>0</xdr:row>
      <xdr:rowOff>533400</xdr:rowOff>
    </xdr:to>
    <xdr:pic>
      <xdr:nvPicPr>
        <xdr:cNvPr id="2" name="Slika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0"/>
          <a:ext cx="1790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28575</xdr:colOff>
      <xdr:row>0</xdr:row>
      <xdr:rowOff>514350</xdr:rowOff>
    </xdr:to>
    <xdr:pic>
      <xdr:nvPicPr>
        <xdr:cNvPr id="3" name="Slika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96525" y="0"/>
          <a:ext cx="1419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466725</xdr:colOff>
      <xdr:row>0</xdr:row>
      <xdr:rowOff>504825</xdr:rowOff>
    </xdr:to>
    <xdr:pic>
      <xdr:nvPicPr>
        <xdr:cNvPr id="1" name="Slika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847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0</xdr:row>
      <xdr:rowOff>38100</xdr:rowOff>
    </xdr:from>
    <xdr:to>
      <xdr:col>5</xdr:col>
      <xdr:colOff>695325</xdr:colOff>
      <xdr:row>0</xdr:row>
      <xdr:rowOff>571500</xdr:rowOff>
    </xdr:to>
    <xdr:pic>
      <xdr:nvPicPr>
        <xdr:cNvPr id="2" name="Slika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8100"/>
          <a:ext cx="1781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28575</xdr:rowOff>
    </xdr:from>
    <xdr:to>
      <xdr:col>10</xdr:col>
      <xdr:colOff>19050</xdr:colOff>
      <xdr:row>0</xdr:row>
      <xdr:rowOff>542925</xdr:rowOff>
    </xdr:to>
    <xdr:pic>
      <xdr:nvPicPr>
        <xdr:cNvPr id="3" name="Slika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28575"/>
          <a:ext cx="1419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104775</xdr:rowOff>
    </xdr:from>
    <xdr:to>
      <xdr:col>1</xdr:col>
      <xdr:colOff>981075</xdr:colOff>
      <xdr:row>0</xdr:row>
      <xdr:rowOff>514350</xdr:rowOff>
    </xdr:to>
    <xdr:pic>
      <xdr:nvPicPr>
        <xdr:cNvPr id="1" name="Slika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857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0</xdr:row>
      <xdr:rowOff>95250</xdr:rowOff>
    </xdr:from>
    <xdr:to>
      <xdr:col>2</xdr:col>
      <xdr:colOff>342900</xdr:colOff>
      <xdr:row>0</xdr:row>
      <xdr:rowOff>628650</xdr:rowOff>
    </xdr:to>
    <xdr:pic>
      <xdr:nvPicPr>
        <xdr:cNvPr id="2" name="Slika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9525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0</xdr:row>
      <xdr:rowOff>85725</xdr:rowOff>
    </xdr:from>
    <xdr:to>
      <xdr:col>4</xdr:col>
      <xdr:colOff>1123950</xdr:colOff>
      <xdr:row>0</xdr:row>
      <xdr:rowOff>590550</xdr:rowOff>
    </xdr:to>
    <xdr:pic>
      <xdr:nvPicPr>
        <xdr:cNvPr id="3" name="Slika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85725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12</xdr:row>
      <xdr:rowOff>0</xdr:rowOff>
    </xdr:from>
    <xdr:ext cx="180975" cy="266700"/>
    <xdr:sp fLocksText="0">
      <xdr:nvSpPr>
        <xdr:cNvPr id="1" name="PoljeZBesedilom 1"/>
        <xdr:cNvSpPr txBox="1">
          <a:spLocks noChangeArrowheads="1"/>
        </xdr:cNvSpPr>
      </xdr:nvSpPr>
      <xdr:spPr>
        <a:xfrm>
          <a:off x="9763125" y="227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114300</xdr:rowOff>
    </xdr:from>
    <xdr:to>
      <xdr:col>1</xdr:col>
      <xdr:colOff>1323975</xdr:colOff>
      <xdr:row>3</xdr:row>
      <xdr:rowOff>28575</xdr:rowOff>
    </xdr:to>
    <xdr:pic>
      <xdr:nvPicPr>
        <xdr:cNvPr id="2" name="Slika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847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0</xdr:row>
      <xdr:rowOff>123825</xdr:rowOff>
    </xdr:from>
    <xdr:to>
      <xdr:col>3</xdr:col>
      <xdr:colOff>762000</xdr:colOff>
      <xdr:row>4</xdr:row>
      <xdr:rowOff>0</xdr:rowOff>
    </xdr:to>
    <xdr:pic>
      <xdr:nvPicPr>
        <xdr:cNvPr id="3" name="Slika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23825"/>
          <a:ext cx="1781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133350</xdr:rowOff>
    </xdr:from>
    <xdr:to>
      <xdr:col>5</xdr:col>
      <xdr:colOff>295275</xdr:colOff>
      <xdr:row>3</xdr:row>
      <xdr:rowOff>142875</xdr:rowOff>
    </xdr:to>
    <xdr:pic>
      <xdr:nvPicPr>
        <xdr:cNvPr id="4" name="Slika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133350"/>
          <a:ext cx="1400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0</xdr:row>
      <xdr:rowOff>0</xdr:rowOff>
    </xdr:from>
    <xdr:ext cx="180975" cy="266700"/>
    <xdr:sp fLocksText="0">
      <xdr:nvSpPr>
        <xdr:cNvPr id="1" name="PoljeZBesedilom 1"/>
        <xdr:cNvSpPr txBox="1">
          <a:spLocks noChangeArrowheads="1"/>
        </xdr:cNvSpPr>
      </xdr:nvSpPr>
      <xdr:spPr>
        <a:xfrm>
          <a:off x="9763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352425</xdr:colOff>
      <xdr:row>18</xdr:row>
      <xdr:rowOff>0</xdr:rowOff>
    </xdr:from>
    <xdr:ext cx="180975" cy="257175"/>
    <xdr:sp fLocksText="0">
      <xdr:nvSpPr>
        <xdr:cNvPr id="2" name="PoljeZBesedilom 5"/>
        <xdr:cNvSpPr txBox="1">
          <a:spLocks noChangeArrowheads="1"/>
        </xdr:cNvSpPr>
      </xdr:nvSpPr>
      <xdr:spPr>
        <a:xfrm>
          <a:off x="9763125" y="3848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514350</xdr:colOff>
      <xdr:row>4</xdr:row>
      <xdr:rowOff>123825</xdr:rowOff>
    </xdr:to>
    <xdr:pic>
      <xdr:nvPicPr>
        <xdr:cNvPr id="3" name="Slika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847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114300</xdr:rowOff>
    </xdr:from>
    <xdr:to>
      <xdr:col>3</xdr:col>
      <xdr:colOff>866775</xdr:colOff>
      <xdr:row>4</xdr:row>
      <xdr:rowOff>142875</xdr:rowOff>
    </xdr:to>
    <xdr:pic>
      <xdr:nvPicPr>
        <xdr:cNvPr id="4" name="Slika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276225"/>
          <a:ext cx="1781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1552575</xdr:colOff>
      <xdr:row>1</xdr:row>
      <xdr:rowOff>95250</xdr:rowOff>
    </xdr:from>
    <xdr:to>
      <xdr:col>5</xdr:col>
      <xdr:colOff>47625</xdr:colOff>
      <xdr:row>4</xdr:row>
      <xdr:rowOff>95250</xdr:rowOff>
    </xdr:to>
    <xdr:pic>
      <xdr:nvPicPr>
        <xdr:cNvPr id="5" name="Slika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257175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workbookViewId="0" topLeftCell="A1">
      <selection activeCell="A11" sqref="A11:L12"/>
    </sheetView>
  </sheetViews>
  <sheetFormatPr defaultColWidth="9.140625" defaultRowHeight="12.75"/>
  <cols>
    <col min="1" max="11" width="9.140625" style="1" customWidth="1"/>
    <col min="12" max="12" width="16.28125" style="1" customWidth="1"/>
    <col min="13" max="16384" width="9.140625" style="1" customWidth="1"/>
  </cols>
  <sheetData>
    <row r="1" spans="1:12" s="65" customFormat="1" ht="12.75">
      <c r="A1" s="121" t="s">
        <v>94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65" customFormat="1" ht="12.7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s="65" customFormat="1" ht="18">
      <c r="A3" s="218" t="s">
        <v>77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s="65" customFormat="1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2.75">
      <c r="A5" s="219" t="s">
        <v>100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2.7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1:12" s="65" customFormat="1" ht="12.7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12" ht="12.75">
      <c r="A8" s="220" t="s">
        <v>85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</row>
    <row r="9" spans="1:12" ht="12.7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2" s="65" customFormat="1" ht="12.7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2" s="24" customFormat="1" ht="12.75">
      <c r="A11" s="233" t="s">
        <v>84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5"/>
    </row>
    <row r="12" spans="1:12" s="24" customFormat="1" ht="12.75">
      <c r="A12" s="236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8"/>
    </row>
    <row r="13" spans="1:12" s="65" customFormat="1" ht="12.75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 s="65" customFormat="1" ht="12.75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2" s="65" customFormat="1" ht="20.25">
      <c r="A15" s="222" t="s">
        <v>78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</row>
    <row r="16" spans="1:12" s="65" customFormat="1" ht="12.7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2" ht="12.75">
      <c r="A17" s="219" t="s">
        <v>105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1:12" ht="12.75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1:12" s="65" customFormat="1" ht="12.7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 ht="11.25" customHeight="1">
      <c r="A20" s="223" t="s">
        <v>92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ht="12.7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</row>
    <row r="22" spans="1:12" s="65" customFormat="1" ht="12.75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s="65" customFormat="1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4" spans="1:12" s="65" customFormat="1" ht="20.25">
      <c r="A24" s="222" t="s">
        <v>98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spans="1:12" s="65" customFormat="1" ht="12.7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2" ht="11.25" customHeight="1">
      <c r="A26" s="223" t="s">
        <v>97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1:12" ht="12.75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</row>
    <row r="28" spans="1:12" s="65" customFormat="1" ht="12.7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</row>
    <row r="29" spans="1:12" s="65" customFormat="1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1:12" s="65" customFormat="1" ht="20.25">
      <c r="A30" s="222" t="s">
        <v>90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</row>
    <row r="31" spans="1:12" s="65" customFormat="1" ht="12.7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</row>
    <row r="32" spans="1:12" ht="11.25" customHeight="1">
      <c r="A32" s="223" t="s">
        <v>97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</row>
    <row r="33" spans="1:12" ht="12.7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</row>
    <row r="34" spans="1:12" s="65" customFormat="1" ht="12.7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</row>
    <row r="35" spans="1:12" s="65" customFormat="1" ht="12.75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</row>
    <row r="36" spans="1:12" s="65" customFormat="1" ht="12.7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</row>
    <row r="37" spans="1:12" s="65" customFormat="1" ht="12.75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</row>
  </sheetData>
  <sheetProtection/>
  <mergeCells count="7">
    <mergeCell ref="A32:L33"/>
    <mergeCell ref="A5:L6"/>
    <mergeCell ref="A17:L18"/>
    <mergeCell ref="A20:L21"/>
    <mergeCell ref="A11:L12"/>
    <mergeCell ref="A8:L9"/>
    <mergeCell ref="A26:L2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9"/>
  <sheetViews>
    <sheetView view="pageBreakPreview" zoomScaleSheetLayoutView="100" workbookViewId="0" topLeftCell="A1">
      <selection activeCell="G27" sqref="G27:J27"/>
    </sheetView>
  </sheetViews>
  <sheetFormatPr defaultColWidth="9.140625" defaultRowHeight="12.75"/>
  <cols>
    <col min="1" max="1" width="5.421875" style="3" customWidth="1"/>
    <col min="2" max="2" width="4.00390625" style="3" customWidth="1"/>
    <col min="3" max="3" width="10.00390625" style="3" customWidth="1"/>
    <col min="4" max="4" width="12.8515625" style="3" customWidth="1"/>
    <col min="5" max="5" width="9.421875" style="3" customWidth="1"/>
    <col min="6" max="6" width="13.00390625" style="3" customWidth="1"/>
    <col min="7" max="7" width="8.28125" style="3" customWidth="1"/>
    <col min="8" max="9" width="9.140625" style="3" customWidth="1"/>
    <col min="10" max="10" width="8.140625" style="3" customWidth="1"/>
    <col min="11" max="11" width="11.421875" style="3" customWidth="1"/>
    <col min="12" max="12" width="22.57421875" style="3" customWidth="1"/>
    <col min="13" max="16384" width="9.140625" style="3" customWidth="1"/>
  </cols>
  <sheetData>
    <row r="1" spans="2:12" s="5" customFormat="1" ht="51" customHeight="1">
      <c r="B1" s="131" t="s">
        <v>40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s="5" customFormat="1" ht="36" customHeight="1">
      <c r="B2" s="132" t="s">
        <v>70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s="5" customFormat="1" ht="44.25" customHeight="1">
      <c r="B3" s="133" t="s">
        <v>94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24" customHeight="1">
      <c r="A4" s="5"/>
      <c r="B4" s="137" t="s">
        <v>41</v>
      </c>
      <c r="C4" s="137"/>
      <c r="D4" s="137"/>
      <c r="E4" s="137"/>
      <c r="F4" s="134"/>
      <c r="G4" s="135"/>
      <c r="H4" s="135"/>
      <c r="I4" s="135"/>
      <c r="J4" s="135"/>
      <c r="K4" s="135"/>
      <c r="L4" s="136"/>
    </row>
    <row r="5" spans="1:12" ht="13.5" customHeight="1">
      <c r="A5" s="5"/>
      <c r="B5" s="88"/>
      <c r="C5" s="88"/>
      <c r="D5" s="88"/>
      <c r="E5" s="88"/>
      <c r="F5" s="88"/>
      <c r="G5" s="89"/>
      <c r="H5" s="89"/>
      <c r="I5" s="89"/>
      <c r="J5" s="89"/>
      <c r="K5" s="89"/>
      <c r="L5" s="89"/>
    </row>
    <row r="6" spans="1:12" ht="24.75" customHeight="1">
      <c r="A6" s="5"/>
      <c r="B6" s="138" t="s">
        <v>42</v>
      </c>
      <c r="C6" s="139"/>
      <c r="D6" s="139"/>
      <c r="E6" s="140"/>
      <c r="F6" s="134"/>
      <c r="G6" s="135"/>
      <c r="H6" s="135"/>
      <c r="I6" s="135"/>
      <c r="J6" s="135"/>
      <c r="K6" s="135"/>
      <c r="L6" s="136"/>
    </row>
    <row r="7" spans="1:12" s="5" customFormat="1" ht="24.75" customHeight="1">
      <c r="A7" s="13"/>
      <c r="B7" s="90"/>
      <c r="C7" s="90"/>
      <c r="D7" s="90"/>
      <c r="E7" s="90"/>
      <c r="F7" s="90"/>
      <c r="G7" s="91"/>
      <c r="H7" s="91"/>
      <c r="I7" s="91"/>
      <c r="J7" s="91"/>
      <c r="K7" s="91"/>
      <c r="L7" s="91"/>
    </row>
    <row r="8" spans="1:12" s="11" customFormat="1" ht="24.75" customHeight="1">
      <c r="A8" s="13"/>
      <c r="B8" s="141" t="s">
        <v>76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s="5" customFormat="1" ht="24.75" customHeight="1">
      <c r="A9" s="1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36.75" customHeight="1">
      <c r="A10" s="13"/>
      <c r="B10" s="93"/>
      <c r="C10" s="93"/>
      <c r="D10" s="93"/>
      <c r="E10" s="93"/>
      <c r="F10" s="127" t="s">
        <v>64</v>
      </c>
      <c r="G10" s="127"/>
      <c r="H10" s="128" t="s">
        <v>47</v>
      </c>
      <c r="I10" s="128"/>
      <c r="J10" s="128" t="s">
        <v>67</v>
      </c>
      <c r="K10" s="128"/>
      <c r="L10" s="108" t="s">
        <v>68</v>
      </c>
    </row>
    <row r="11" spans="1:12" ht="27" customHeight="1">
      <c r="A11" s="5"/>
      <c r="B11" s="129" t="s">
        <v>99</v>
      </c>
      <c r="C11" s="130"/>
      <c r="D11" s="130"/>
      <c r="E11" s="130"/>
      <c r="F11" s="142" t="s">
        <v>69</v>
      </c>
      <c r="G11" s="143"/>
      <c r="H11" s="126">
        <f>IF(F11="raziskovalec",20.6,IF(F11="strokovno-tehnični sodelavec",13.7))</f>
        <v>20.6</v>
      </c>
      <c r="I11" s="126"/>
      <c r="J11" s="126">
        <v>0</v>
      </c>
      <c r="K11" s="126"/>
      <c r="L11" s="14">
        <f>H11*J11</f>
        <v>0</v>
      </c>
    </row>
    <row r="12" spans="1:12" ht="27" customHeight="1">
      <c r="A12" s="5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ht="27" customHeight="1">
      <c r="A13" s="5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ht="27" customHeight="1">
      <c r="A14" s="5"/>
      <c r="B14" s="144" t="s">
        <v>43</v>
      </c>
      <c r="C14" s="144"/>
      <c r="D14" s="145"/>
      <c r="E14" s="145"/>
      <c r="F14" s="5"/>
      <c r="G14" s="5"/>
      <c r="H14" s="5"/>
      <c r="I14" s="4"/>
      <c r="J14" s="144" t="s">
        <v>44</v>
      </c>
      <c r="K14" s="144"/>
      <c r="L14" s="10"/>
    </row>
    <row r="15" spans="1:12" ht="27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48.75" customHeight="1">
      <c r="A16" s="5"/>
      <c r="B16" s="146" t="s">
        <v>45</v>
      </c>
      <c r="C16" s="147"/>
      <c r="D16" s="123" t="s">
        <v>46</v>
      </c>
      <c r="E16" s="124"/>
      <c r="F16" s="124"/>
      <c r="G16" s="124"/>
      <c r="H16" s="124"/>
      <c r="I16" s="124"/>
      <c r="J16" s="124"/>
      <c r="K16" s="124"/>
      <c r="L16" s="125"/>
    </row>
    <row r="17" spans="1:12" ht="15" customHeight="1">
      <c r="A17" s="5"/>
      <c r="B17" s="224" t="s">
        <v>106</v>
      </c>
      <c r="C17" s="225"/>
      <c r="D17" s="226"/>
      <c r="E17" s="227"/>
      <c r="F17" s="227"/>
      <c r="G17" s="227"/>
      <c r="H17" s="227"/>
      <c r="I17" s="227"/>
      <c r="J17" s="227"/>
      <c r="K17" s="227"/>
      <c r="L17" s="228"/>
    </row>
    <row r="18" spans="1:12" ht="15" customHeight="1">
      <c r="A18" s="5"/>
      <c r="B18" s="224" t="s">
        <v>106</v>
      </c>
      <c r="C18" s="225"/>
      <c r="D18" s="226"/>
      <c r="E18" s="227"/>
      <c r="F18" s="227"/>
      <c r="G18" s="227"/>
      <c r="H18" s="227"/>
      <c r="I18" s="227"/>
      <c r="J18" s="227"/>
      <c r="K18" s="227"/>
      <c r="L18" s="228"/>
    </row>
    <row r="19" spans="2:12" s="5" customFormat="1" ht="15" customHeight="1">
      <c r="B19" s="224"/>
      <c r="C19" s="225"/>
      <c r="D19" s="226"/>
      <c r="E19" s="227"/>
      <c r="F19" s="227"/>
      <c r="G19" s="227"/>
      <c r="H19" s="227"/>
      <c r="I19" s="227"/>
      <c r="J19" s="227"/>
      <c r="K19" s="227"/>
      <c r="L19" s="228"/>
    </row>
    <row r="20" spans="1:15" ht="15" customHeight="1">
      <c r="A20" s="5"/>
      <c r="B20" s="224"/>
      <c r="C20" s="225"/>
      <c r="D20" s="226"/>
      <c r="E20" s="227"/>
      <c r="F20" s="227"/>
      <c r="G20" s="227"/>
      <c r="H20" s="227"/>
      <c r="I20" s="227"/>
      <c r="J20" s="227"/>
      <c r="K20" s="227"/>
      <c r="L20" s="228"/>
      <c r="O20" s="12"/>
    </row>
    <row r="21" spans="1:12" ht="15" customHeight="1">
      <c r="A21" s="5"/>
      <c r="B21" s="224"/>
      <c r="C21" s="225"/>
      <c r="D21" s="226"/>
      <c r="E21" s="227"/>
      <c r="F21" s="227"/>
      <c r="G21" s="227"/>
      <c r="H21" s="227"/>
      <c r="I21" s="227"/>
      <c r="J21" s="227"/>
      <c r="K21" s="227"/>
      <c r="L21" s="228"/>
    </row>
    <row r="22" spans="1:12" ht="15" customHeight="1">
      <c r="A22" s="5"/>
      <c r="B22" s="224"/>
      <c r="C22" s="225"/>
      <c r="D22" s="226"/>
      <c r="E22" s="227"/>
      <c r="F22" s="227"/>
      <c r="G22" s="227"/>
      <c r="H22" s="227"/>
      <c r="I22" s="227"/>
      <c r="J22" s="227"/>
      <c r="K22" s="227"/>
      <c r="L22" s="228"/>
    </row>
    <row r="23" spans="1:12" ht="31.5" customHeight="1">
      <c r="A23" s="5"/>
      <c r="B23" s="152" t="s">
        <v>35</v>
      </c>
      <c r="C23" s="152"/>
      <c r="D23" s="15">
        <f>SUM(B17:C22)</f>
        <v>0</v>
      </c>
      <c r="E23" s="16"/>
      <c r="F23" s="17"/>
      <c r="G23" s="17"/>
      <c r="H23" s="17"/>
      <c r="I23" s="17"/>
      <c r="J23" s="17"/>
      <c r="K23" s="17"/>
      <c r="L23" s="18"/>
    </row>
    <row r="24" spans="1:12" ht="31.5" customHeight="1">
      <c r="A24" s="5"/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</row>
    <row r="25" spans="2:12" ht="31.5" customHeight="1">
      <c r="B25" s="149" t="s">
        <v>48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31.5" customHeight="1">
      <c r="A26" s="5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3.25" customHeight="1">
      <c r="A27" s="5"/>
      <c r="B27" s="5"/>
      <c r="C27" s="153" t="str">
        <f>B11</f>
        <v>IME IN PRIIMEK ZAPOSLENEGA</v>
      </c>
      <c r="D27" s="153"/>
      <c r="E27" s="153"/>
      <c r="F27" s="153"/>
      <c r="G27" s="215" t="s">
        <v>49</v>
      </c>
      <c r="H27" s="215"/>
      <c r="I27" s="215"/>
      <c r="J27" s="215"/>
      <c r="K27" s="5"/>
      <c r="L27" s="5"/>
    </row>
    <row r="28" spans="1:12" ht="23.25" customHeight="1">
      <c r="A28" s="5"/>
      <c r="B28" s="5"/>
      <c r="C28" s="113"/>
      <c r="D28" s="113"/>
      <c r="E28" s="113"/>
      <c r="F28" s="113"/>
      <c r="G28" s="87"/>
      <c r="H28" s="87"/>
      <c r="I28" s="87"/>
      <c r="J28" s="87"/>
      <c r="K28" s="5"/>
      <c r="L28" s="5"/>
    </row>
    <row r="29" spans="1:12" ht="23.25" customHeight="1">
      <c r="A29" s="5"/>
      <c r="B29" s="5"/>
      <c r="C29" s="113"/>
      <c r="D29" s="113"/>
      <c r="E29" s="113"/>
      <c r="F29" s="113"/>
      <c r="G29" s="114"/>
      <c r="H29" s="114"/>
      <c r="I29" s="114"/>
      <c r="J29" s="114"/>
      <c r="K29" s="5"/>
      <c r="L29" s="5"/>
    </row>
    <row r="30" spans="1:12" s="11" customFormat="1" ht="27.75" customHeight="1">
      <c r="A30" s="5"/>
      <c r="B30" s="6"/>
      <c r="C30" s="13"/>
      <c r="D30" s="5"/>
      <c r="E30" s="5"/>
      <c r="F30" s="5"/>
      <c r="G30" s="5"/>
      <c r="H30" s="5"/>
      <c r="I30" s="5"/>
      <c r="J30" s="5"/>
      <c r="K30" s="5"/>
      <c r="L30" s="5"/>
    </row>
    <row r="31" spans="1:12" s="11" customFormat="1" ht="27.75" customHeight="1">
      <c r="A31" s="5"/>
      <c r="B31" s="5"/>
      <c r="C31" s="5"/>
      <c r="D31" s="5"/>
      <c r="E31" s="5"/>
      <c r="F31" s="5"/>
      <c r="G31" s="215" t="s">
        <v>50</v>
      </c>
      <c r="H31" s="215"/>
      <c r="I31" s="3"/>
      <c r="J31" s="216" t="s">
        <v>51</v>
      </c>
      <c r="K31" s="216"/>
      <c r="L31" s="216"/>
    </row>
    <row r="32" spans="1:2" s="5" customFormat="1" ht="24.75" customHeight="1">
      <c r="A32" s="3"/>
      <c r="B32" s="6"/>
    </row>
    <row r="33" spans="1:12" s="11" customFormat="1" ht="24.75" customHeight="1">
      <c r="A33" s="3"/>
      <c r="B33" s="6"/>
      <c r="C33" s="5"/>
      <c r="D33" s="5"/>
      <c r="E33" s="5"/>
      <c r="F33" s="5"/>
      <c r="G33" s="131"/>
      <c r="H33" s="131"/>
      <c r="I33" s="5"/>
      <c r="J33" s="7"/>
      <c r="K33" s="8"/>
      <c r="L33" s="8"/>
    </row>
    <row r="34" spans="2:12" ht="16.5" customHeight="1"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ht="16.5" customHeight="1"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5" customHeight="1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 customHeight="1"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 customHeight="1"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7.25" customHeight="1"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3.5" customHeight="1"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ht="13.5" customHeight="1"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ht="13.5" customHeight="1"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ht="13.5" customHeight="1"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3.5" customHeight="1"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 customHeight="1"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 customHeight="1"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 customHeight="1"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 customHeigh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 customHeight="1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6.5" customHeight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 customHeight="1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 customHeight="1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2.75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2.75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5" customHeight="1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ht="15" customHeight="1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ht="15" customHeight="1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ht="15" customHeight="1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ht="12.75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ht="66.75" customHeight="1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ht="12.75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ht="12" customHeight="1"/>
    <row r="65" ht="12.75" customHeight="1"/>
    <row r="179" ht="12.75">
      <c r="F179" s="9" t="s">
        <v>52</v>
      </c>
    </row>
    <row r="180" ht="12.75">
      <c r="F180" s="9" t="s">
        <v>53</v>
      </c>
    </row>
    <row r="181" ht="12.75">
      <c r="F181" s="9" t="s">
        <v>54</v>
      </c>
    </row>
    <row r="182" ht="12.75">
      <c r="F182" s="9" t="s">
        <v>55</v>
      </c>
    </row>
    <row r="183" ht="12.75">
      <c r="F183" s="9" t="s">
        <v>56</v>
      </c>
    </row>
    <row r="184" ht="12.75">
      <c r="F184" s="9" t="s">
        <v>57</v>
      </c>
    </row>
    <row r="185" ht="12.75">
      <c r="F185" s="9" t="s">
        <v>58</v>
      </c>
    </row>
    <row r="186" ht="12.75">
      <c r="F186" s="9" t="s">
        <v>59</v>
      </c>
    </row>
    <row r="187" ht="12.75">
      <c r="F187" s="9" t="s">
        <v>60</v>
      </c>
    </row>
    <row r="188" ht="12.75">
      <c r="F188" s="9" t="s">
        <v>61</v>
      </c>
    </row>
    <row r="189" ht="12.75">
      <c r="F189" s="9" t="s">
        <v>62</v>
      </c>
    </row>
  </sheetData>
  <sheetProtection/>
  <mergeCells count="40">
    <mergeCell ref="B20:C20"/>
    <mergeCell ref="B21:C21"/>
    <mergeCell ref="G33:H33"/>
    <mergeCell ref="B25:L25"/>
    <mergeCell ref="B23:C23"/>
    <mergeCell ref="G31:H31"/>
    <mergeCell ref="J31:L31"/>
    <mergeCell ref="C27:F27"/>
    <mergeCell ref="B8:L8"/>
    <mergeCell ref="F11:G11"/>
    <mergeCell ref="H10:I10"/>
    <mergeCell ref="B14:C14"/>
    <mergeCell ref="D14:E14"/>
    <mergeCell ref="J14:K14"/>
    <mergeCell ref="B12:L12"/>
    <mergeCell ref="B1:L1"/>
    <mergeCell ref="B2:L2"/>
    <mergeCell ref="B3:L3"/>
    <mergeCell ref="F6:L6"/>
    <mergeCell ref="F4:L4"/>
    <mergeCell ref="B4:E4"/>
    <mergeCell ref="B6:E6"/>
    <mergeCell ref="B22:C22"/>
    <mergeCell ref="H11:I11"/>
    <mergeCell ref="F10:G10"/>
    <mergeCell ref="J10:K10"/>
    <mergeCell ref="J11:K11"/>
    <mergeCell ref="B11:E11"/>
    <mergeCell ref="B16:C16"/>
    <mergeCell ref="B17:C17"/>
    <mergeCell ref="B18:C18"/>
    <mergeCell ref="B19:C19"/>
    <mergeCell ref="G27:J27"/>
    <mergeCell ref="D16:L16"/>
    <mergeCell ref="D17:L17"/>
    <mergeCell ref="D18:L18"/>
    <mergeCell ref="D19:L19"/>
    <mergeCell ref="D20:L20"/>
    <mergeCell ref="D21:L21"/>
    <mergeCell ref="D22:L22"/>
  </mergeCells>
  <dataValidations count="3">
    <dataValidation type="list" allowBlank="1" showInputMessage="1" showErrorMessage="1" sqref="L14">
      <formula1>"2017,2018,2019"</formula1>
    </dataValidation>
    <dataValidation type="list" allowBlank="1" showInputMessage="1" showErrorMessage="1" sqref="D14:E14">
      <formula1>"JANUAR,FEBRUAR,MAREC,APRIL,MAJ,JUNIJ,JULIJ,AVGUST,SEPTEMBER,OKTOBER,NOVEMBER,DECEMBER"</formula1>
    </dataValidation>
    <dataValidation type="list" allowBlank="1" showInputMessage="1" showErrorMessage="1" prompt="Izberite iz spustnega seznama" sqref="F11">
      <formula1>"Raziskovalec,Strokovno-tehnični sodelavec"</formula1>
    </dataValidation>
  </dataValidations>
  <printOptions/>
  <pageMargins left="0.7" right="0.7" top="0.75" bottom="0.75" header="0.3" footer="0.3"/>
  <pageSetup horizontalDpi="600" verticalDpi="600" orientation="portrait" paperSize="9" scale="54" r:id="rId2"/>
  <rowBreaks count="1" manualBreakCount="1">
    <brk id="38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L62"/>
  <sheetViews>
    <sheetView view="pageBreakPreview" zoomScaleSheetLayoutView="100" zoomScalePageLayoutView="80" workbookViewId="0" topLeftCell="A34">
      <selection activeCell="E55" sqref="E55"/>
    </sheetView>
  </sheetViews>
  <sheetFormatPr defaultColWidth="8.8515625" defaultRowHeight="12.75"/>
  <cols>
    <col min="1" max="1" width="19.421875" style="1" customWidth="1"/>
    <col min="2" max="2" width="31.7109375" style="1" customWidth="1"/>
    <col min="3" max="7" width="18.421875" style="1" customWidth="1"/>
    <col min="8" max="8" width="19.7109375" style="1" bestFit="1" customWidth="1"/>
    <col min="9" max="9" width="15.57421875" style="1" customWidth="1"/>
    <col min="10" max="16384" width="8.8515625" style="1" customWidth="1"/>
  </cols>
  <sheetData>
    <row r="1" s="65" customFormat="1" ht="12.75"/>
    <row r="2" s="65" customFormat="1" ht="12.75"/>
    <row r="3" spans="4:8" s="65" customFormat="1" ht="40.5" customHeight="1">
      <c r="D3" s="229"/>
      <c r="E3" s="229"/>
      <c r="G3" s="229"/>
      <c r="H3" s="229"/>
    </row>
    <row r="4" spans="1:12" ht="40.5" customHeight="1">
      <c r="A4" s="162" t="s">
        <v>80</v>
      </c>
      <c r="B4" s="162"/>
      <c r="C4" s="162"/>
      <c r="D4" s="162"/>
      <c r="E4" s="162"/>
      <c r="F4" s="162"/>
      <c r="G4" s="162"/>
      <c r="H4" s="162"/>
      <c r="I4" s="162"/>
      <c r="J4" s="25"/>
      <c r="K4" s="25"/>
      <c r="L4" s="25"/>
    </row>
    <row r="5" spans="1:12" ht="40.5" customHeight="1">
      <c r="A5" s="163" t="s">
        <v>94</v>
      </c>
      <c r="B5" s="163"/>
      <c r="C5" s="163"/>
      <c r="D5" s="163"/>
      <c r="E5" s="163"/>
      <c r="F5" s="163"/>
      <c r="G5" s="163"/>
      <c r="H5" s="163"/>
      <c r="I5" s="164"/>
      <c r="J5" s="164"/>
      <c r="K5" s="164"/>
      <c r="L5" s="25"/>
    </row>
    <row r="6" spans="1:11" ht="40.5" customHeight="1">
      <c r="A6" s="26" t="s">
        <v>41</v>
      </c>
      <c r="B6" s="122"/>
      <c r="C6" s="122"/>
      <c r="D6" s="122"/>
      <c r="E6" s="122"/>
      <c r="F6" s="122"/>
      <c r="G6" s="122"/>
      <c r="H6" s="122"/>
      <c r="I6" s="27"/>
      <c r="J6" s="27"/>
      <c r="K6" s="27"/>
    </row>
    <row r="7" spans="1:11" s="65" customFormat="1" ht="22.5" customHeight="1">
      <c r="A7" s="86"/>
      <c r="B7" s="86"/>
      <c r="C7" s="86"/>
      <c r="D7" s="86"/>
      <c r="E7" s="86"/>
      <c r="F7" s="85"/>
      <c r="G7" s="85"/>
      <c r="H7" s="85"/>
      <c r="I7" s="85"/>
      <c r="J7" s="85"/>
      <c r="K7" s="85"/>
    </row>
    <row r="8" spans="1:11" s="65" customFormat="1" ht="22.5" customHeight="1">
      <c r="A8" s="86"/>
      <c r="B8" s="86"/>
      <c r="C8" s="86"/>
      <c r="D8" s="86"/>
      <c r="E8" s="86"/>
      <c r="F8" s="85"/>
      <c r="G8" s="85"/>
      <c r="H8" s="85"/>
      <c r="I8" s="85"/>
      <c r="J8" s="85"/>
      <c r="K8" s="85"/>
    </row>
    <row r="9" spans="1:11" ht="39" customHeight="1">
      <c r="A9" s="28" t="s">
        <v>42</v>
      </c>
      <c r="B9" s="122"/>
      <c r="C9" s="122"/>
      <c r="D9" s="122"/>
      <c r="E9" s="122"/>
      <c r="F9" s="122"/>
      <c r="G9" s="122"/>
      <c r="H9" s="122"/>
      <c r="I9" s="29"/>
      <c r="J9" s="29"/>
      <c r="K9" s="29"/>
    </row>
    <row r="10" spans="1:11" ht="39" customHeight="1">
      <c r="A10" s="27"/>
      <c r="B10" s="30"/>
      <c r="C10" s="30"/>
      <c r="D10" s="83"/>
      <c r="E10" s="83"/>
      <c r="F10" s="83"/>
      <c r="G10" s="83"/>
      <c r="H10" s="83"/>
      <c r="I10" s="84"/>
      <c r="J10" s="29"/>
      <c r="K10" s="29"/>
    </row>
    <row r="11" spans="1:11" ht="39" customHeight="1">
      <c r="A11" s="180" t="s">
        <v>81</v>
      </c>
      <c r="B11" s="181"/>
      <c r="C11" s="31" t="s">
        <v>86</v>
      </c>
      <c r="D11" s="84"/>
      <c r="E11" s="182"/>
      <c r="F11" s="182"/>
      <c r="G11" s="182"/>
      <c r="H11" s="182"/>
      <c r="I11" s="84"/>
      <c r="J11" s="29"/>
      <c r="K11" s="29"/>
    </row>
    <row r="12" spans="1:11" ht="30.75" customHeight="1" thickBot="1">
      <c r="A12" s="82"/>
      <c r="B12" s="82"/>
      <c r="C12" s="32"/>
      <c r="D12" s="82"/>
      <c r="E12" s="83"/>
      <c r="F12" s="83"/>
      <c r="G12" s="83"/>
      <c r="H12" s="83"/>
      <c r="I12" s="83"/>
      <c r="J12" s="30"/>
      <c r="K12" s="30"/>
    </row>
    <row r="13" spans="1:10" ht="40.5" customHeight="1">
      <c r="A13" s="82"/>
      <c r="B13" s="82"/>
      <c r="C13" s="101" t="s">
        <v>71</v>
      </c>
      <c r="D13" s="101" t="s">
        <v>72</v>
      </c>
      <c r="E13" s="101" t="s">
        <v>73</v>
      </c>
      <c r="F13" s="101" t="s">
        <v>74</v>
      </c>
      <c r="G13" s="101" t="s">
        <v>75</v>
      </c>
      <c r="H13" s="60" t="s">
        <v>38</v>
      </c>
      <c r="I13" s="59" t="s">
        <v>82</v>
      </c>
      <c r="J13" s="30"/>
    </row>
    <row r="14" spans="1:9" ht="18.75" thickBot="1">
      <c r="A14" s="33"/>
      <c r="B14" s="34"/>
      <c r="C14" s="35" t="s">
        <v>63</v>
      </c>
      <c r="D14" s="35" t="s">
        <v>31</v>
      </c>
      <c r="E14" s="35" t="s">
        <v>31</v>
      </c>
      <c r="F14" s="35" t="s">
        <v>31</v>
      </c>
      <c r="G14" s="35" t="s">
        <v>31</v>
      </c>
      <c r="H14" s="184"/>
      <c r="I14" s="161">
        <f>SUM(C15:G15)</f>
        <v>0</v>
      </c>
    </row>
    <row r="15" spans="1:9" ht="27.75" customHeight="1">
      <c r="A15" s="36" t="s">
        <v>12</v>
      </c>
      <c r="B15" s="37" t="s">
        <v>29</v>
      </c>
      <c r="C15" s="102">
        <v>0</v>
      </c>
      <c r="D15" s="102">
        <v>0</v>
      </c>
      <c r="E15" s="102"/>
      <c r="F15" s="103"/>
      <c r="G15" s="103"/>
      <c r="H15" s="184"/>
      <c r="I15" s="155"/>
    </row>
    <row r="16" spans="1:9" ht="12.75">
      <c r="A16" s="38"/>
      <c r="B16" s="39" t="s">
        <v>1</v>
      </c>
      <c r="C16" s="96">
        <f>IF(C14="raziskovalec",20.6,IF(C14="strokovno-tehnični sodelavec",13.7))</f>
        <v>20.6</v>
      </c>
      <c r="D16" s="96" t="b">
        <f>IF(D14="raziskovalec",20.6,IF(D14="strokovno-tehnični sodelavec",13.7))</f>
        <v>0</v>
      </c>
      <c r="E16" s="96" t="b">
        <f>IF(E14="raziskovalec",20.6,IF(E14="strokovno-tehnični sodelavec",13.7))</f>
        <v>0</v>
      </c>
      <c r="F16" s="96" t="b">
        <f>IF(F14="raziskovalec",20.6,IF(F14="strokovno-tehnični sodelavec",13.7))</f>
        <v>0</v>
      </c>
      <c r="G16" s="96" t="b">
        <f>IF(G14="raziskovalec",20.6,IF(G14="strokovno-tehnični sodelavec",13.7))</f>
        <v>0</v>
      </c>
      <c r="H16" s="184"/>
      <c r="I16" s="155"/>
    </row>
    <row r="17" spans="2:9" ht="12.75">
      <c r="B17" s="39" t="s">
        <v>30</v>
      </c>
      <c r="C17" s="40">
        <f>C15*C16</f>
        <v>0</v>
      </c>
      <c r="D17" s="40">
        <f>D15*D16</f>
        <v>0</v>
      </c>
      <c r="E17" s="40">
        <f>E15*E16</f>
        <v>0</v>
      </c>
      <c r="F17" s="40">
        <f>F15*F16</f>
        <v>0</v>
      </c>
      <c r="G17" s="41">
        <f>G15*G16</f>
        <v>0</v>
      </c>
      <c r="H17" s="185"/>
      <c r="I17" s="156"/>
    </row>
    <row r="18" spans="1:9" ht="15.75" customHeight="1" thickBot="1">
      <c r="A18" s="42"/>
      <c r="B18" s="43" t="s">
        <v>2</v>
      </c>
      <c r="C18" s="44"/>
      <c r="D18" s="45"/>
      <c r="E18" s="45"/>
      <c r="F18" s="45"/>
      <c r="G18" s="46"/>
      <c r="H18" s="47" t="s">
        <v>91</v>
      </c>
      <c r="I18" s="97" t="e">
        <f>(C17+D17+E17+F17+G17)*H18</f>
        <v>#VALUE!</v>
      </c>
    </row>
    <row r="19" spans="1:9" ht="27.75" customHeight="1">
      <c r="A19" s="48" t="s">
        <v>13</v>
      </c>
      <c r="B19" s="49" t="s">
        <v>29</v>
      </c>
      <c r="C19" s="104"/>
      <c r="D19" s="104"/>
      <c r="E19" s="104"/>
      <c r="F19" s="105"/>
      <c r="G19" s="104"/>
      <c r="H19" s="174"/>
      <c r="I19" s="161"/>
    </row>
    <row r="20" spans="2:9" ht="12.75">
      <c r="B20" s="39" t="s">
        <v>1</v>
      </c>
      <c r="C20" s="96">
        <f>IF(C14="raziskovalec",20.6,IF(C14="strokovno-tehnični sodelavec",13.7))</f>
        <v>20.6</v>
      </c>
      <c r="D20" s="96" t="b">
        <f>IF(D14="raziskovalec",20.6,IF(D14="strokovno-tehnični sodelavec",13.7))</f>
        <v>0</v>
      </c>
      <c r="E20" s="96" t="b">
        <f>IF(E14="raziskovalec",20.6,IF(E14="strokovno-tehnični sodelavec",13.7))</f>
        <v>0</v>
      </c>
      <c r="F20" s="96" t="b">
        <f>IF(F14="raziskovalec",20.6,IF(F14="strokovno-tehnični sodelavec",13.7))</f>
        <v>0</v>
      </c>
      <c r="G20" s="96" t="b">
        <f>IF(G14="raziskovalec",20.6,IF(G14="strokovno-tehnični sodelavec",13.7))</f>
        <v>0</v>
      </c>
      <c r="H20" s="175"/>
      <c r="I20" s="155"/>
    </row>
    <row r="21" spans="1:9" ht="12.75">
      <c r="A21" s="50"/>
      <c r="B21" s="39" t="s">
        <v>30</v>
      </c>
      <c r="C21" s="40">
        <f>C19*C20</f>
        <v>0</v>
      </c>
      <c r="D21" s="40">
        <f>D19*D20</f>
        <v>0</v>
      </c>
      <c r="E21" s="40">
        <f>E19*E20</f>
        <v>0</v>
      </c>
      <c r="F21" s="40">
        <f>F19*F20</f>
        <v>0</v>
      </c>
      <c r="G21" s="40">
        <f>G19*G20</f>
        <v>0</v>
      </c>
      <c r="H21" s="176"/>
      <c r="I21" s="156"/>
    </row>
    <row r="22" spans="1:9" ht="13.5" thickBot="1">
      <c r="A22" s="42"/>
      <c r="B22" s="43" t="s">
        <v>2</v>
      </c>
      <c r="C22" s="168">
        <f>C21+D21+E21+F21</f>
        <v>0</v>
      </c>
      <c r="D22" s="169"/>
      <c r="E22" s="169"/>
      <c r="F22" s="169"/>
      <c r="G22" s="51"/>
      <c r="H22" s="47" t="s">
        <v>91</v>
      </c>
      <c r="I22" s="97" t="e">
        <f>(C21+D21+E21+F21+G21)*H22</f>
        <v>#VALUE!</v>
      </c>
    </row>
    <row r="23" spans="1:9" ht="27.75" customHeight="1">
      <c r="A23" s="48" t="s">
        <v>14</v>
      </c>
      <c r="B23" s="49" t="s">
        <v>29</v>
      </c>
      <c r="C23" s="104"/>
      <c r="D23" s="104"/>
      <c r="E23" s="104"/>
      <c r="F23" s="105"/>
      <c r="G23" s="102"/>
      <c r="H23" s="174"/>
      <c r="I23" s="161"/>
    </row>
    <row r="24" spans="2:9" ht="12.75">
      <c r="B24" s="39" t="s">
        <v>1</v>
      </c>
      <c r="C24" s="96">
        <f>IF(C14="raziskovalec",20.6,IF(C14="strokovno-tehnični sodelavec",13.7))</f>
        <v>20.6</v>
      </c>
      <c r="D24" s="96" t="b">
        <f>IF(D14="raziskovalec",20.6,IF(D14="strokovno-tehnični sodelavec",13.7))</f>
        <v>0</v>
      </c>
      <c r="E24" s="96" t="b">
        <f>IF(E14="raziskovalec",20.6,IF(E14="strokovno-tehnični sodelavec",13.7))</f>
        <v>0</v>
      </c>
      <c r="F24" s="96" t="b">
        <f>IF(F14="raziskovalec",20.6,IF(F14="strokovno-tehnični sodelavec",13.7))</f>
        <v>0</v>
      </c>
      <c r="G24" s="96" t="b">
        <f>IF(G14="raziskovalec",20.6,IF(G14="strokovno-tehnični sodelavec",13.7))</f>
        <v>0</v>
      </c>
      <c r="H24" s="175"/>
      <c r="I24" s="155"/>
    </row>
    <row r="25" spans="2:9" ht="12.75">
      <c r="B25" s="39" t="s">
        <v>30</v>
      </c>
      <c r="C25" s="40">
        <f>C23*C24</f>
        <v>0</v>
      </c>
      <c r="D25" s="40">
        <f>D23*D24</f>
        <v>0</v>
      </c>
      <c r="E25" s="40">
        <f>E23*E24</f>
        <v>0</v>
      </c>
      <c r="F25" s="40">
        <f>F23*F24</f>
        <v>0</v>
      </c>
      <c r="G25" s="40">
        <f>G23*G24</f>
        <v>0</v>
      </c>
      <c r="H25" s="176"/>
      <c r="I25" s="156"/>
    </row>
    <row r="26" spans="1:9" ht="13.5" thickBot="1">
      <c r="A26" s="42"/>
      <c r="B26" s="43" t="s">
        <v>2</v>
      </c>
      <c r="C26" s="168">
        <f>C25+D25+E25+F25</f>
        <v>0</v>
      </c>
      <c r="D26" s="169"/>
      <c r="E26" s="169"/>
      <c r="F26" s="169"/>
      <c r="G26" s="51"/>
      <c r="H26" s="47" t="s">
        <v>91</v>
      </c>
      <c r="I26" s="97" t="e">
        <f>(C25+D25+E25+F25+G25)*H26</f>
        <v>#VALUE!</v>
      </c>
    </row>
    <row r="27" spans="1:9" ht="27.75" customHeight="1">
      <c r="A27" s="48" t="s">
        <v>15</v>
      </c>
      <c r="B27" s="49" t="s">
        <v>29</v>
      </c>
      <c r="C27" s="104"/>
      <c r="D27" s="104"/>
      <c r="E27" s="104"/>
      <c r="F27" s="105"/>
      <c r="G27" s="102"/>
      <c r="H27" s="174"/>
      <c r="I27" s="161"/>
    </row>
    <row r="28" spans="1:9" ht="12.75">
      <c r="A28" s="50"/>
      <c r="B28" s="39" t="s">
        <v>1</v>
      </c>
      <c r="C28" s="96">
        <f>IF(C14="raziskovalec",20.6,IF(C14="strokovno-tehnični sodelavec",13.7))</f>
        <v>20.6</v>
      </c>
      <c r="D28" s="96" t="b">
        <f>IF(D14="raziskovalec",20.6,IF(D14="strokovno-tehnični sodelavec",13.7))</f>
        <v>0</v>
      </c>
      <c r="E28" s="96" t="b">
        <f>IF(E14="raziskovalec",20.6,IF(E14="strokovno-tehnični sodelavec",13.7))</f>
        <v>0</v>
      </c>
      <c r="F28" s="96" t="b">
        <f>IF(F14="raziskovalec",20.6,IF(F14="strokovno-tehnični sodelavec",13.7))</f>
        <v>0</v>
      </c>
      <c r="G28" s="96" t="b">
        <f>IF(G14="raziskovalec",20.6,IF(G14="strokovno-tehnični sodelavec",13.7))</f>
        <v>0</v>
      </c>
      <c r="H28" s="175"/>
      <c r="I28" s="155"/>
    </row>
    <row r="29" spans="1:9" ht="12.75">
      <c r="A29" s="50"/>
      <c r="B29" s="39" t="s">
        <v>30</v>
      </c>
      <c r="C29" s="40">
        <f>C27*C28</f>
        <v>0</v>
      </c>
      <c r="D29" s="40">
        <f>D27*D28</f>
        <v>0</v>
      </c>
      <c r="E29" s="40">
        <f>E27*E28</f>
        <v>0</v>
      </c>
      <c r="F29" s="40">
        <f>F27*F28</f>
        <v>0</v>
      </c>
      <c r="G29" s="40">
        <f>G27*G28</f>
        <v>0</v>
      </c>
      <c r="H29" s="176"/>
      <c r="I29" s="156"/>
    </row>
    <row r="30" spans="1:9" ht="13.5" thickBot="1">
      <c r="A30" s="42"/>
      <c r="B30" s="43" t="s">
        <v>2</v>
      </c>
      <c r="C30" s="168">
        <f>C29+D29+E29+F29</f>
        <v>0</v>
      </c>
      <c r="D30" s="169"/>
      <c r="E30" s="169"/>
      <c r="F30" s="169"/>
      <c r="G30" s="51"/>
      <c r="H30" s="47" t="s">
        <v>91</v>
      </c>
      <c r="I30" s="97" t="e">
        <f>(C29+D29+E29+F29+G29)*H30</f>
        <v>#VALUE!</v>
      </c>
    </row>
    <row r="31" spans="1:9" ht="25.5" customHeight="1">
      <c r="A31" s="48" t="s">
        <v>16</v>
      </c>
      <c r="B31" s="49" t="s">
        <v>29</v>
      </c>
      <c r="C31" s="104"/>
      <c r="D31" s="104"/>
      <c r="E31" s="104"/>
      <c r="F31" s="105"/>
      <c r="G31" s="102"/>
      <c r="H31" s="174"/>
      <c r="I31" s="154"/>
    </row>
    <row r="32" spans="2:9" ht="12.75">
      <c r="B32" s="39" t="s">
        <v>1</v>
      </c>
      <c r="C32" s="96">
        <f>IF(C14="raziskovalec",20.6,IF(C14="strokovno-tehnični sodelavec",13.7))</f>
        <v>20.6</v>
      </c>
      <c r="D32" s="96" t="b">
        <f>IF(D14="raziskovalec",20.6,IF(D14="strokovno-tehnični sodelavec",13.7))</f>
        <v>0</v>
      </c>
      <c r="E32" s="96" t="b">
        <f>IF(E14="raziskovalec",20.6,IF(E14="strokovno-tehnični sodelavec",13.7))</f>
        <v>0</v>
      </c>
      <c r="F32" s="96" t="b">
        <f>IF(F14="raziskovalec",20.6,IF(F14="strokovno-tehnični sodelavec",13.7))</f>
        <v>0</v>
      </c>
      <c r="G32" s="96" t="b">
        <f>IF(G14="raziskovalec",20.6,IF(G14="strokovno-tehnični sodelavec",13.7))</f>
        <v>0</v>
      </c>
      <c r="H32" s="175"/>
      <c r="I32" s="155"/>
    </row>
    <row r="33" spans="1:9" ht="12.75">
      <c r="A33" s="50"/>
      <c r="B33" s="39" t="s">
        <v>30</v>
      </c>
      <c r="C33" s="40">
        <f>C31*C32</f>
        <v>0</v>
      </c>
      <c r="D33" s="40">
        <f>D31*D32</f>
        <v>0</v>
      </c>
      <c r="E33" s="40">
        <f>E31*E32</f>
        <v>0</v>
      </c>
      <c r="F33" s="40">
        <f>F31*F32</f>
        <v>0</v>
      </c>
      <c r="G33" s="40">
        <f>G31*G32</f>
        <v>0</v>
      </c>
      <c r="H33" s="176"/>
      <c r="I33" s="156"/>
    </row>
    <row r="34" spans="1:9" ht="13.5" thickBot="1">
      <c r="A34" s="42"/>
      <c r="B34" s="43" t="s">
        <v>2</v>
      </c>
      <c r="C34" s="168">
        <f>C33+D33+E33+F33</f>
        <v>0</v>
      </c>
      <c r="D34" s="169"/>
      <c r="E34" s="169"/>
      <c r="F34" s="169"/>
      <c r="G34" s="51"/>
      <c r="H34" s="47" t="s">
        <v>91</v>
      </c>
      <c r="I34" s="97" t="e">
        <f>(C33+D33+E33+F33+G33)*H34</f>
        <v>#VALUE!</v>
      </c>
    </row>
    <row r="35" spans="1:9" ht="27" customHeight="1">
      <c r="A35" s="48" t="s">
        <v>17</v>
      </c>
      <c r="B35" s="49" t="s">
        <v>29</v>
      </c>
      <c r="C35" s="104"/>
      <c r="D35" s="104"/>
      <c r="E35" s="104"/>
      <c r="F35" s="105"/>
      <c r="G35" s="102"/>
      <c r="H35" s="174"/>
      <c r="I35" s="154"/>
    </row>
    <row r="36" spans="2:9" ht="12.75">
      <c r="B36" s="39" t="s">
        <v>1</v>
      </c>
      <c r="C36" s="96">
        <f>IF(C14="raziskovalec",20.6,IF(C14="strokovno-tehnični sodelavec",13.7))</f>
        <v>20.6</v>
      </c>
      <c r="D36" s="96" t="b">
        <f>IF(D14="raziskovalec",20.6,IF(D14="strokovno-tehnični sodelavec",13.7))</f>
        <v>0</v>
      </c>
      <c r="E36" s="96" t="b">
        <f>IF(E14="raziskovalec",20.6,IF(E14="strokovno-tehnični sodelavec",13.7))</f>
        <v>0</v>
      </c>
      <c r="F36" s="96" t="b">
        <f>IF(F14="raziskovalec",20.6,IF(F14="strokovno-tehnični sodelavec",13.7))</f>
        <v>0</v>
      </c>
      <c r="G36" s="96" t="b">
        <f>IF(G14="raziskovalec",20.6,IF(G14="strokovno-tehnični sodelavec",13.7))</f>
        <v>0</v>
      </c>
      <c r="H36" s="175"/>
      <c r="I36" s="155"/>
    </row>
    <row r="37" spans="2:9" ht="12.75">
      <c r="B37" s="39" t="s">
        <v>30</v>
      </c>
      <c r="C37" s="40">
        <f>C35*C36</f>
        <v>0</v>
      </c>
      <c r="D37" s="40">
        <f>D35*D36</f>
        <v>0</v>
      </c>
      <c r="E37" s="40">
        <f>E35*E36</f>
        <v>0</v>
      </c>
      <c r="F37" s="40">
        <f>F35*F36</f>
        <v>0</v>
      </c>
      <c r="G37" s="40">
        <f>G35*G36</f>
        <v>0</v>
      </c>
      <c r="H37" s="176"/>
      <c r="I37" s="156"/>
    </row>
    <row r="38" spans="1:9" ht="13.5" thickBot="1">
      <c r="A38" s="42"/>
      <c r="B38" s="43" t="s">
        <v>2</v>
      </c>
      <c r="C38" s="168">
        <f>C37+D37+E37+F37</f>
        <v>0</v>
      </c>
      <c r="D38" s="169"/>
      <c r="E38" s="169"/>
      <c r="F38" s="169"/>
      <c r="G38" s="51"/>
      <c r="H38" s="47" t="s">
        <v>91</v>
      </c>
      <c r="I38" s="97" t="e">
        <f>(C37+D37+E37+F37+G37)*H38</f>
        <v>#VALUE!</v>
      </c>
    </row>
    <row r="39" spans="1:9" ht="27" customHeight="1">
      <c r="A39" s="48" t="s">
        <v>18</v>
      </c>
      <c r="B39" s="49" t="s">
        <v>29</v>
      </c>
      <c r="C39" s="104"/>
      <c r="D39" s="104"/>
      <c r="E39" s="104"/>
      <c r="F39" s="105"/>
      <c r="G39" s="102"/>
      <c r="H39" s="174"/>
      <c r="I39" s="154"/>
    </row>
    <row r="40" spans="1:9" ht="12.75">
      <c r="A40" s="50"/>
      <c r="B40" s="39" t="s">
        <v>1</v>
      </c>
      <c r="C40" s="96">
        <f>IF(C14="raziskovalec",20.6,IF(C14="strokovno-tehnični sodelavec",13.7))</f>
        <v>20.6</v>
      </c>
      <c r="D40" s="96" t="b">
        <f>IF(D14="raziskovalec",20.6,IF(D14="strokovno-tehnični sodelavec",13.7))</f>
        <v>0</v>
      </c>
      <c r="E40" s="96" t="b">
        <f>IF(E14="raziskovalec",20.6,IF(E14="strokovno-tehnični sodelavec",13.7))</f>
        <v>0</v>
      </c>
      <c r="F40" s="96" t="b">
        <f>IF(F14="raziskovalec",20.6,IF(F14="strokovno-tehnični sodelavec",13.7))</f>
        <v>0</v>
      </c>
      <c r="G40" s="96" t="b">
        <f>IF(G14="raziskovalec",20.6,IF(G14="strokovno-tehnični sodelavec",13.7))</f>
        <v>0</v>
      </c>
      <c r="H40" s="175"/>
      <c r="I40" s="155"/>
    </row>
    <row r="41" spans="1:9" ht="12.75">
      <c r="A41" s="50"/>
      <c r="B41" s="39" t="s">
        <v>30</v>
      </c>
      <c r="C41" s="40">
        <f>C39*C40</f>
        <v>0</v>
      </c>
      <c r="D41" s="40">
        <f>D39*D40</f>
        <v>0</v>
      </c>
      <c r="E41" s="40">
        <f>E39*E40</f>
        <v>0</v>
      </c>
      <c r="F41" s="40">
        <f>F39*F40</f>
        <v>0</v>
      </c>
      <c r="G41" s="40">
        <f>G39*G40</f>
        <v>0</v>
      </c>
      <c r="H41" s="176"/>
      <c r="I41" s="156"/>
    </row>
    <row r="42" spans="1:9" ht="13.5" thickBot="1">
      <c r="A42" s="42"/>
      <c r="B42" s="43" t="s">
        <v>2</v>
      </c>
      <c r="C42" s="168">
        <f>C41+D41+E41+F41</f>
        <v>0</v>
      </c>
      <c r="D42" s="169"/>
      <c r="E42" s="169"/>
      <c r="F42" s="169"/>
      <c r="G42" s="51"/>
      <c r="H42" s="47" t="s">
        <v>91</v>
      </c>
      <c r="I42" s="97" t="e">
        <f>(C41+D41+E41+F41+G41)*H42</f>
        <v>#VALUE!</v>
      </c>
    </row>
    <row r="43" spans="1:9" ht="27.75" customHeight="1">
      <c r="A43" s="48" t="s">
        <v>19</v>
      </c>
      <c r="B43" s="49" t="s">
        <v>29</v>
      </c>
      <c r="C43" s="104"/>
      <c r="D43" s="104"/>
      <c r="E43" s="104"/>
      <c r="F43" s="105"/>
      <c r="G43" s="102"/>
      <c r="H43" s="174"/>
      <c r="I43" s="154"/>
    </row>
    <row r="44" spans="2:9" ht="12.75">
      <c r="B44" s="39" t="s">
        <v>1</v>
      </c>
      <c r="C44" s="96">
        <f>IF(C14="raziskovalec",20.6,IF(C14="strokovno-tehnični sodelavec",13.7))</f>
        <v>20.6</v>
      </c>
      <c r="D44" s="96" t="b">
        <f>IF(D14="raziskovalec",20.6,IF(D14="strokovno-tehnični sodelavec",13.7))</f>
        <v>0</v>
      </c>
      <c r="E44" s="96" t="b">
        <f>IF(E14="raziskovalec",20.6,IF(E14="strokovno-tehnični sodelavec",13.7))</f>
        <v>0</v>
      </c>
      <c r="F44" s="96" t="b">
        <f>IF(F14="raziskovalec",20.6,IF(F14="strokovno-tehnični sodelavec",13.7))</f>
        <v>0</v>
      </c>
      <c r="G44" s="96" t="b">
        <f>IF(G14="raziskovalec",20.6,IF(G14="strokovno-tehnični sodelavec",13.7))</f>
        <v>0</v>
      </c>
      <c r="H44" s="175"/>
      <c r="I44" s="155"/>
    </row>
    <row r="45" spans="1:9" ht="12.75">
      <c r="A45" s="50"/>
      <c r="B45" s="39" t="s">
        <v>30</v>
      </c>
      <c r="C45" s="40">
        <f>C43*C44</f>
        <v>0</v>
      </c>
      <c r="D45" s="40">
        <f>D43*D44</f>
        <v>0</v>
      </c>
      <c r="E45" s="40">
        <f>E43*E44</f>
        <v>0</v>
      </c>
      <c r="F45" s="40">
        <f>F43*F44</f>
        <v>0</v>
      </c>
      <c r="G45" s="40">
        <f>G43*G44</f>
        <v>0</v>
      </c>
      <c r="H45" s="176"/>
      <c r="I45" s="156"/>
    </row>
    <row r="46" spans="1:9" ht="13.5" thickBot="1">
      <c r="A46" s="42"/>
      <c r="B46" s="43" t="s">
        <v>2</v>
      </c>
      <c r="C46" s="170">
        <f>C45+D45+E45+F45+G45</f>
        <v>0</v>
      </c>
      <c r="D46" s="169"/>
      <c r="E46" s="169"/>
      <c r="F46" s="171"/>
      <c r="G46" s="51"/>
      <c r="H46" s="47" t="s">
        <v>91</v>
      </c>
      <c r="I46" s="97" t="e">
        <f>(C45+D45+E45+F45+G45)*H46</f>
        <v>#VALUE!</v>
      </c>
    </row>
    <row r="47" spans="1:9" ht="27" customHeight="1">
      <c r="A47" s="48" t="s">
        <v>20</v>
      </c>
      <c r="B47" s="49" t="s">
        <v>29</v>
      </c>
      <c r="C47" s="104"/>
      <c r="D47" s="104"/>
      <c r="E47" s="104"/>
      <c r="F47" s="106"/>
      <c r="G47" s="102"/>
      <c r="H47" s="174"/>
      <c r="I47" s="154"/>
    </row>
    <row r="48" spans="1:9" ht="12.75">
      <c r="A48" s="50"/>
      <c r="B48" s="39" t="s">
        <v>1</v>
      </c>
      <c r="C48" s="96">
        <f>IF(C14="raziskovalec",20.6,IF(C14="strokovno-tehnični sodelavec",13.7))</f>
        <v>20.6</v>
      </c>
      <c r="D48" s="96" t="b">
        <f>IF(D14="raziskovalec",20.6,IF(D14="strokovno-tehnični sodelavec",13.7))</f>
        <v>0</v>
      </c>
      <c r="E48" s="96" t="b">
        <f>IF(E14="raziskovalec",20.6,IF(E14="strokovno-tehnični sodelavec",13.7))</f>
        <v>0</v>
      </c>
      <c r="F48" s="96" t="b">
        <f>IF(F14="raziskovalec",20.6,IF(F14="strokovno-tehnični sodelavec",13.7))</f>
        <v>0</v>
      </c>
      <c r="G48" s="96" t="b">
        <f>IF(G14="raziskovalec",20.6,IF(G14="strokovno-tehnični sodelavec",13.7))</f>
        <v>0</v>
      </c>
      <c r="H48" s="175"/>
      <c r="I48" s="155"/>
    </row>
    <row r="49" spans="1:9" ht="12.75">
      <c r="A49" s="50"/>
      <c r="B49" s="39" t="s">
        <v>30</v>
      </c>
      <c r="C49" s="38">
        <f>C47*C48</f>
        <v>0</v>
      </c>
      <c r="D49" s="38">
        <f>D47*D48</f>
        <v>0</v>
      </c>
      <c r="E49" s="38">
        <f>E47*E48</f>
        <v>0</v>
      </c>
      <c r="F49" s="38">
        <f>F47*F48</f>
        <v>0</v>
      </c>
      <c r="G49" s="38">
        <f>G47*G48</f>
        <v>0</v>
      </c>
      <c r="H49" s="176"/>
      <c r="I49" s="156"/>
    </row>
    <row r="50" spans="1:9" ht="13.5" thickBot="1">
      <c r="A50" s="42"/>
      <c r="B50" s="43" t="s">
        <v>2</v>
      </c>
      <c r="C50" s="183">
        <f>C49+D49+E49+F49+G49</f>
        <v>0</v>
      </c>
      <c r="D50" s="169"/>
      <c r="E50" s="169"/>
      <c r="F50" s="169"/>
      <c r="G50" s="169"/>
      <c r="H50" s="47" t="s">
        <v>91</v>
      </c>
      <c r="I50" s="97" t="e">
        <f>(C49+D49+E49+F49+G49)*H50</f>
        <v>#VALUE!</v>
      </c>
    </row>
    <row r="51" spans="1:9" ht="21.75" customHeight="1" thickBot="1">
      <c r="A51" s="65"/>
      <c r="D51" s="65"/>
      <c r="E51" s="65"/>
      <c r="F51" s="178" t="s">
        <v>66</v>
      </c>
      <c r="G51" s="179"/>
      <c r="H51" s="52"/>
      <c r="I51" s="98" t="e">
        <f>SUM(I14:I50)</f>
        <v>#VALUE!</v>
      </c>
    </row>
    <row r="52" spans="1:9" ht="15.75" customHeight="1">
      <c r="A52" s="65"/>
      <c r="B52" s="172" t="s">
        <v>65</v>
      </c>
      <c r="C52" s="177">
        <f>SUM(C15:G15,C19:G19,C23:G23,C27:G27,C31:G31,C35:G35,C39:G39,C43:G43,C47:G47)</f>
        <v>0</v>
      </c>
      <c r="D52" s="27"/>
      <c r="E52" s="27"/>
      <c r="F52" s="27"/>
      <c r="G52" s="65"/>
      <c r="H52" s="65"/>
      <c r="I52" s="65"/>
    </row>
    <row r="53" spans="1:9" ht="7.5" customHeight="1">
      <c r="A53" s="65"/>
      <c r="B53" s="173"/>
      <c r="C53" s="177"/>
      <c r="D53" s="27"/>
      <c r="E53" s="27"/>
      <c r="F53" s="27"/>
      <c r="G53" s="65"/>
      <c r="H53" s="65"/>
      <c r="I53" s="65"/>
    </row>
    <row r="54" spans="1:9" ht="16.5">
      <c r="A54" s="79"/>
      <c r="B54" s="65"/>
      <c r="C54" s="65"/>
      <c r="D54" s="65"/>
      <c r="E54" s="65"/>
      <c r="F54" s="65"/>
      <c r="G54" s="65"/>
      <c r="H54" s="65"/>
      <c r="I54" s="65"/>
    </row>
    <row r="55" spans="1:9" ht="16.5">
      <c r="A55" s="78"/>
      <c r="B55" s="78"/>
      <c r="C55" s="78"/>
      <c r="D55" s="78"/>
      <c r="E55" s="78"/>
      <c r="F55" s="65"/>
      <c r="G55" s="65"/>
      <c r="H55" s="65"/>
      <c r="I55" s="65"/>
    </row>
    <row r="56" spans="1:9" ht="27" customHeight="1">
      <c r="A56" s="53" t="s">
        <v>21</v>
      </c>
      <c r="B56" s="165" t="s">
        <v>22</v>
      </c>
      <c r="C56" s="166"/>
      <c r="D56" s="167"/>
      <c r="E56" s="65"/>
      <c r="F56" s="157" t="s">
        <v>36</v>
      </c>
      <c r="G56" s="65"/>
      <c r="H56" s="65"/>
      <c r="I56" s="65"/>
    </row>
    <row r="57" spans="1:9" ht="26.25" customHeight="1">
      <c r="A57" s="80" t="s">
        <v>21</v>
      </c>
      <c r="B57" s="159" t="s">
        <v>23</v>
      </c>
      <c r="C57" s="160"/>
      <c r="D57" s="81"/>
      <c r="E57" s="65"/>
      <c r="F57" s="158"/>
      <c r="G57" s="65"/>
      <c r="H57" s="65"/>
      <c r="I57" s="65"/>
    </row>
    <row r="58" spans="1:9" ht="13.5" customHeight="1">
      <c r="A58" s="65"/>
      <c r="B58" s="65"/>
      <c r="C58" s="65"/>
      <c r="D58" s="65"/>
      <c r="E58" s="65"/>
      <c r="G58" s="65"/>
      <c r="H58" s="65"/>
      <c r="I58" s="65"/>
    </row>
    <row r="59" ht="12.75">
      <c r="I59" s="1" t="s">
        <v>91</v>
      </c>
    </row>
    <row r="60" spans="8:9" ht="12.75">
      <c r="H60" s="1" t="s">
        <v>87</v>
      </c>
      <c r="I60" s="57">
        <v>0.45</v>
      </c>
    </row>
    <row r="61" spans="8:9" ht="12.75">
      <c r="H61" s="1" t="s">
        <v>88</v>
      </c>
      <c r="I61" s="57">
        <v>0.35</v>
      </c>
    </row>
    <row r="62" spans="8:9" ht="12.75">
      <c r="H62" s="1" t="s">
        <v>89</v>
      </c>
      <c r="I62" s="57">
        <v>0.25</v>
      </c>
    </row>
  </sheetData>
  <sheetProtection/>
  <mergeCells count="40">
    <mergeCell ref="A11:B11"/>
    <mergeCell ref="E11:H11"/>
    <mergeCell ref="D3:E3"/>
    <mergeCell ref="G3:H3"/>
    <mergeCell ref="C50:G50"/>
    <mergeCell ref="H14:H17"/>
    <mergeCell ref="H19:H21"/>
    <mergeCell ref="H23:H25"/>
    <mergeCell ref="H27:H29"/>
    <mergeCell ref="H31:H33"/>
    <mergeCell ref="B52:B53"/>
    <mergeCell ref="H35:H37"/>
    <mergeCell ref="H39:H41"/>
    <mergeCell ref="C22:F22"/>
    <mergeCell ref="C26:F26"/>
    <mergeCell ref="C30:F30"/>
    <mergeCell ref="C52:C53"/>
    <mergeCell ref="F51:G51"/>
    <mergeCell ref="H43:H45"/>
    <mergeCell ref="H47:H49"/>
    <mergeCell ref="I35:I37"/>
    <mergeCell ref="B6:H6"/>
    <mergeCell ref="A4:I4"/>
    <mergeCell ref="A5:K5"/>
    <mergeCell ref="B9:H9"/>
    <mergeCell ref="B56:D56"/>
    <mergeCell ref="C34:F34"/>
    <mergeCell ref="C38:F38"/>
    <mergeCell ref="C42:F42"/>
    <mergeCell ref="C46:F46"/>
    <mergeCell ref="I39:I41"/>
    <mergeCell ref="I43:I45"/>
    <mergeCell ref="I47:I49"/>
    <mergeCell ref="F56:F57"/>
    <mergeCell ref="B57:C57"/>
    <mergeCell ref="I14:I17"/>
    <mergeCell ref="I19:I21"/>
    <mergeCell ref="I23:I25"/>
    <mergeCell ref="I27:I29"/>
    <mergeCell ref="I31:I33"/>
  </mergeCells>
  <dataValidations count="4">
    <dataValidation type="list" allowBlank="1" showInputMessage="1" showErrorMessage="1" prompt="Navedite vrsto osebja" sqref="C14:G14">
      <formula1>"raziskovalec,strokovno-tehnični sodelavec"</formula1>
    </dataValidation>
    <dataValidation type="list" allowBlank="1" showInputMessage="1" showErrorMessage="1" prompt="Iz seznama določite ustrezni mesec" sqref="A15 A19 A27 A23 A31 A39 A35 A47 A43">
      <formula1>"*,Januar,Februar,Marec,April,Maj,Junij,Julij,Avgust,September,Oktober,November,December"</formula1>
    </dataValidation>
    <dataValidation type="list" allowBlank="1" showInputMessage="1" showErrorMessage="1" prompt="Določite iz spustnega seznama" sqref="C11">
      <formula1>"*,MIKRO,MALO,SREDNJE,VELIKO"</formula1>
    </dataValidation>
    <dataValidation type="list" allowBlank="1" showInputMessage="1" showErrorMessage="1" sqref="H18 H22 H26 H30 H34 H38 H42 H46 H50">
      <formula1>$I$59:$I$62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3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O24"/>
  <sheetViews>
    <sheetView workbookViewId="0" topLeftCell="A7">
      <selection activeCell="C1" sqref="C1"/>
    </sheetView>
  </sheetViews>
  <sheetFormatPr defaultColWidth="9.140625" defaultRowHeight="12.75"/>
  <cols>
    <col min="1" max="1" width="22.00390625" style="1" customWidth="1"/>
    <col min="2" max="2" width="13.00390625" style="1" customWidth="1"/>
    <col min="3" max="3" width="9.8515625" style="1" customWidth="1"/>
    <col min="4" max="4" width="11.00390625" style="1" customWidth="1"/>
    <col min="5" max="5" width="15.140625" style="1" customWidth="1"/>
    <col min="6" max="6" width="10.00390625" style="1" customWidth="1"/>
    <col min="7" max="7" width="12.140625" style="1" customWidth="1"/>
    <col min="8" max="12" width="10.421875" style="1" customWidth="1"/>
    <col min="13" max="13" width="9.140625" style="1" customWidth="1"/>
    <col min="14" max="14" width="20.8515625" style="1" bestFit="1" customWidth="1"/>
    <col min="15" max="15" width="15.140625" style="1" customWidth="1"/>
    <col min="16" max="16384" width="9.140625" style="1" customWidth="1"/>
  </cols>
  <sheetData>
    <row r="1" s="65" customFormat="1" ht="47.25" customHeight="1"/>
    <row r="2" s="65" customFormat="1" ht="47.25" customHeight="1">
      <c r="B2" s="65" t="s">
        <v>94</v>
      </c>
    </row>
    <row r="3" s="65" customFormat="1" ht="47.25" customHeight="1"/>
    <row r="4" spans="1:14" s="2" customFormat="1" ht="69" customHeight="1">
      <c r="A4" s="95" t="s">
        <v>95</v>
      </c>
      <c r="B4" s="56" t="s">
        <v>109</v>
      </c>
      <c r="C4" s="56" t="s">
        <v>110</v>
      </c>
      <c r="D4" s="56" t="s">
        <v>9</v>
      </c>
      <c r="E4" s="56" t="s">
        <v>10</v>
      </c>
      <c r="F4" s="56" t="s">
        <v>116</v>
      </c>
      <c r="G4" s="56" t="s">
        <v>111</v>
      </c>
      <c r="H4" s="56" t="s">
        <v>112</v>
      </c>
      <c r="I4" s="56" t="s">
        <v>113</v>
      </c>
      <c r="J4" s="56" t="s">
        <v>114</v>
      </c>
      <c r="K4" s="56" t="s">
        <v>96</v>
      </c>
      <c r="L4" s="56" t="s">
        <v>115</v>
      </c>
      <c r="M4" s="56" t="s">
        <v>38</v>
      </c>
      <c r="N4" s="56" t="s">
        <v>7</v>
      </c>
    </row>
    <row r="5" spans="1:14" ht="12.75">
      <c r="A5" s="38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58" t="s">
        <v>91</v>
      </c>
      <c r="N5" s="54" t="e">
        <f>#REF!*M5</f>
        <v>#REF!</v>
      </c>
    </row>
    <row r="6" spans="1:14" ht="12.75">
      <c r="A6" s="38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58" t="s">
        <v>91</v>
      </c>
      <c r="N6" s="54" t="e">
        <f>#REF!*M6</f>
        <v>#REF!</v>
      </c>
    </row>
    <row r="7" spans="1:14" ht="12.75">
      <c r="A7" s="38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8" t="s">
        <v>91</v>
      </c>
      <c r="N7" s="54" t="e">
        <f>#REF!*M7</f>
        <v>#REF!</v>
      </c>
    </row>
    <row r="8" spans="1:14" ht="12.75">
      <c r="A8" s="38">
        <v>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58" t="s">
        <v>91</v>
      </c>
      <c r="N8" s="54" t="e">
        <f>#REF!*M8</f>
        <v>#REF!</v>
      </c>
    </row>
    <row r="9" spans="1:14" ht="12.75">
      <c r="A9" s="38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58" t="s">
        <v>91</v>
      </c>
      <c r="N9" s="54" t="e">
        <f>#REF!*M9</f>
        <v>#REF!</v>
      </c>
    </row>
    <row r="10" spans="1:14" ht="12.75">
      <c r="A10" s="38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58" t="s">
        <v>91</v>
      </c>
      <c r="N10" s="54" t="e">
        <f>#REF!*M10</f>
        <v>#REF!</v>
      </c>
    </row>
    <row r="11" spans="1:14" ht="12.75">
      <c r="A11" s="38">
        <v>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58" t="s">
        <v>91</v>
      </c>
      <c r="N11" s="54" t="e">
        <f>#REF!*M11</f>
        <v>#REF!</v>
      </c>
    </row>
    <row r="12" spans="1:14" ht="15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19" t="s">
        <v>93</v>
      </c>
      <c r="N12" s="61" t="e">
        <f>SUM(N5:N11)</f>
        <v>#REF!</v>
      </c>
    </row>
    <row r="13" spans="1:15" ht="27" customHeight="1">
      <c r="A13" s="53" t="s">
        <v>21</v>
      </c>
      <c r="B13" s="165" t="s">
        <v>22</v>
      </c>
      <c r="C13" s="166"/>
      <c r="D13" s="16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27" customHeight="1">
      <c r="A14" s="230"/>
      <c r="B14" s="231"/>
      <c r="C14" s="231"/>
      <c r="D14" s="231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27" customHeight="1">
      <c r="A15" s="230"/>
      <c r="B15" s="231"/>
      <c r="C15" s="231"/>
      <c r="D15" s="231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ht="25.5" customHeight="1">
      <c r="A16" s="53" t="s">
        <v>21</v>
      </c>
      <c r="B16" s="165" t="s">
        <v>37</v>
      </c>
      <c r="C16" s="160"/>
      <c r="D16" s="186"/>
      <c r="E16" s="65"/>
      <c r="F16" s="76"/>
      <c r="G16" s="157" t="s">
        <v>36</v>
      </c>
      <c r="H16" s="119"/>
      <c r="I16" s="119"/>
      <c r="J16" s="119"/>
      <c r="K16" s="119"/>
      <c r="L16" s="119"/>
      <c r="M16" s="65"/>
      <c r="N16" s="65"/>
      <c r="O16" s="65"/>
    </row>
    <row r="17" spans="7:12" s="65" customFormat="1" ht="12.75">
      <c r="G17" s="239"/>
      <c r="H17" s="119"/>
      <c r="I17" s="119"/>
      <c r="J17" s="119"/>
      <c r="K17" s="119"/>
      <c r="L17" s="119"/>
    </row>
    <row r="18" spans="7:12" s="65" customFormat="1" ht="12.75">
      <c r="G18" s="158"/>
      <c r="H18" s="119"/>
      <c r="I18" s="119"/>
      <c r="J18" s="119"/>
      <c r="K18" s="119"/>
      <c r="L18" s="119"/>
    </row>
    <row r="19" s="65" customFormat="1" ht="12.75"/>
    <row r="20" s="65" customFormat="1" ht="12.75"/>
    <row r="21" ht="12.75">
      <c r="O21" s="1" t="s">
        <v>91</v>
      </c>
    </row>
    <row r="22" spans="14:15" ht="12.75">
      <c r="N22" s="1" t="s">
        <v>87</v>
      </c>
      <c r="O22" s="57">
        <v>0.45</v>
      </c>
    </row>
    <row r="23" spans="14:15" ht="12.75">
      <c r="N23" s="1" t="s">
        <v>88</v>
      </c>
      <c r="O23" s="57">
        <v>0.35</v>
      </c>
    </row>
    <row r="24" spans="14:15" ht="12.75">
      <c r="N24" s="1" t="s">
        <v>89</v>
      </c>
      <c r="O24" s="57">
        <v>0.25</v>
      </c>
    </row>
  </sheetData>
  <sheetProtection/>
  <mergeCells count="3">
    <mergeCell ref="B13:D13"/>
    <mergeCell ref="B16:D16"/>
    <mergeCell ref="G16:G18"/>
  </mergeCells>
  <dataValidations count="1">
    <dataValidation type="list" allowBlank="1" showInputMessage="1" showErrorMessage="1" sqref="M5:M11">
      <formula1>$O$21:$O$24</formula1>
    </dataValidation>
  </dataValidations>
  <printOptions/>
  <pageMargins left="0.7" right="0.7" top="0.75" bottom="0.75" header="0.3" footer="0.3"/>
  <pageSetup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L24"/>
  <sheetViews>
    <sheetView view="pageBreakPreview" zoomScale="110" zoomScaleSheetLayoutView="110" workbookViewId="0" topLeftCell="A2">
      <selection activeCell="I15" sqref="I15"/>
    </sheetView>
  </sheetViews>
  <sheetFormatPr defaultColWidth="9.140625" defaultRowHeight="12.75"/>
  <cols>
    <col min="1" max="1" width="22.00390625" style="1" customWidth="1"/>
    <col min="2" max="2" width="13.00390625" style="1" customWidth="1"/>
    <col min="3" max="6" width="15.140625" style="1" customWidth="1"/>
    <col min="7" max="7" width="12.140625" style="1" customWidth="1"/>
    <col min="8" max="8" width="10.421875" style="1" customWidth="1"/>
    <col min="9" max="9" width="12.8515625" style="1" customWidth="1"/>
    <col min="10" max="10" width="9.140625" style="1" customWidth="1"/>
    <col min="11" max="11" width="20.8515625" style="1" bestFit="1" customWidth="1"/>
    <col min="12" max="12" width="15.140625" style="1" customWidth="1"/>
    <col min="13" max="16384" width="9.140625" style="1" customWidth="1"/>
  </cols>
  <sheetData>
    <row r="1" s="65" customFormat="1" ht="47.25" customHeight="1"/>
    <row r="2" s="65" customFormat="1" ht="47.25" customHeight="1">
      <c r="B2" s="65" t="s">
        <v>94</v>
      </c>
    </row>
    <row r="3" s="65" customFormat="1" ht="47.25" customHeight="1"/>
    <row r="4" spans="1:12" s="2" customFormat="1" ht="69" customHeight="1">
      <c r="A4" s="95" t="s">
        <v>39</v>
      </c>
      <c r="B4" s="56" t="s">
        <v>8</v>
      </c>
      <c r="C4" s="56" t="s">
        <v>33</v>
      </c>
      <c r="D4" s="56" t="s">
        <v>24</v>
      </c>
      <c r="E4" s="56" t="s">
        <v>27</v>
      </c>
      <c r="F4" s="56" t="s">
        <v>28</v>
      </c>
      <c r="G4" s="56" t="s">
        <v>9</v>
      </c>
      <c r="H4" s="56" t="s">
        <v>10</v>
      </c>
      <c r="I4" s="56" t="s">
        <v>11</v>
      </c>
      <c r="J4" s="56" t="s">
        <v>25</v>
      </c>
      <c r="K4" s="56" t="s">
        <v>38</v>
      </c>
      <c r="L4" s="56" t="s">
        <v>7</v>
      </c>
    </row>
    <row r="5" spans="1:12" ht="12.75">
      <c r="A5" s="38">
        <v>1</v>
      </c>
      <c r="B5" s="104"/>
      <c r="C5" s="104"/>
      <c r="D5" s="104"/>
      <c r="E5" s="104"/>
      <c r="F5" s="104"/>
      <c r="G5" s="104"/>
      <c r="H5" s="104"/>
      <c r="I5" s="107">
        <v>0</v>
      </c>
      <c r="J5" s="107">
        <v>0</v>
      </c>
      <c r="K5" s="58" t="s">
        <v>91</v>
      </c>
      <c r="L5" s="54" t="e">
        <f>J5*K5</f>
        <v>#VALUE!</v>
      </c>
    </row>
    <row r="6" spans="1:12" ht="12.75">
      <c r="A6" s="38">
        <v>2</v>
      </c>
      <c r="B6" s="104"/>
      <c r="C6" s="104"/>
      <c r="D6" s="104"/>
      <c r="E6" s="104"/>
      <c r="F6" s="104"/>
      <c r="G6" s="104"/>
      <c r="H6" s="104"/>
      <c r="I6" s="107">
        <v>0</v>
      </c>
      <c r="J6" s="107">
        <v>0</v>
      </c>
      <c r="K6" s="58" t="s">
        <v>91</v>
      </c>
      <c r="L6" s="54" t="e">
        <f aca="true" t="shared" si="0" ref="L6:L11">J6*K6</f>
        <v>#VALUE!</v>
      </c>
    </row>
    <row r="7" spans="1:12" ht="12.75">
      <c r="A7" s="38">
        <v>3</v>
      </c>
      <c r="B7" s="104"/>
      <c r="C7" s="104"/>
      <c r="D7" s="104"/>
      <c r="E7" s="104"/>
      <c r="F7" s="104"/>
      <c r="G7" s="104"/>
      <c r="H7" s="104"/>
      <c r="I7" s="107">
        <v>0</v>
      </c>
      <c r="J7" s="107">
        <v>0</v>
      </c>
      <c r="K7" s="58" t="s">
        <v>91</v>
      </c>
      <c r="L7" s="54" t="e">
        <f t="shared" si="0"/>
        <v>#VALUE!</v>
      </c>
    </row>
    <row r="8" spans="1:12" ht="12.75">
      <c r="A8" s="38">
        <v>4</v>
      </c>
      <c r="B8" s="104"/>
      <c r="C8" s="104"/>
      <c r="D8" s="104"/>
      <c r="E8" s="104"/>
      <c r="F8" s="104"/>
      <c r="G8" s="104"/>
      <c r="H8" s="104"/>
      <c r="I8" s="107">
        <v>0</v>
      </c>
      <c r="J8" s="107">
        <v>0</v>
      </c>
      <c r="K8" s="58" t="s">
        <v>91</v>
      </c>
      <c r="L8" s="54" t="e">
        <f t="shared" si="0"/>
        <v>#VALUE!</v>
      </c>
    </row>
    <row r="9" spans="1:12" ht="12.75">
      <c r="A9" s="38">
        <v>5</v>
      </c>
      <c r="B9" s="104"/>
      <c r="C9" s="104"/>
      <c r="D9" s="104"/>
      <c r="E9" s="104"/>
      <c r="F9" s="104"/>
      <c r="G9" s="104"/>
      <c r="H9" s="104"/>
      <c r="I9" s="107">
        <v>0</v>
      </c>
      <c r="J9" s="107">
        <v>0</v>
      </c>
      <c r="K9" s="58" t="s">
        <v>91</v>
      </c>
      <c r="L9" s="54" t="e">
        <f t="shared" si="0"/>
        <v>#VALUE!</v>
      </c>
    </row>
    <row r="10" spans="1:12" ht="12.75">
      <c r="A10" s="38">
        <v>6</v>
      </c>
      <c r="B10" s="104"/>
      <c r="C10" s="104"/>
      <c r="D10" s="104"/>
      <c r="E10" s="104"/>
      <c r="F10" s="104"/>
      <c r="G10" s="104"/>
      <c r="H10" s="104"/>
      <c r="I10" s="107">
        <v>0</v>
      </c>
      <c r="J10" s="107">
        <v>0</v>
      </c>
      <c r="K10" s="58" t="s">
        <v>91</v>
      </c>
      <c r="L10" s="54" t="e">
        <f t="shared" si="0"/>
        <v>#VALUE!</v>
      </c>
    </row>
    <row r="11" spans="1:12" ht="12.75">
      <c r="A11" s="38">
        <v>7</v>
      </c>
      <c r="B11" s="104"/>
      <c r="C11" s="104"/>
      <c r="D11" s="104"/>
      <c r="E11" s="104"/>
      <c r="F11" s="104"/>
      <c r="G11" s="104"/>
      <c r="H11" s="104"/>
      <c r="I11" s="107">
        <v>0</v>
      </c>
      <c r="J11" s="107">
        <v>0</v>
      </c>
      <c r="K11" s="58" t="s">
        <v>91</v>
      </c>
      <c r="L11" s="54" t="e">
        <f t="shared" si="0"/>
        <v>#VALUE!</v>
      </c>
    </row>
    <row r="12" spans="1:12" ht="15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19" t="s">
        <v>93</v>
      </c>
      <c r="L12" s="61" t="e">
        <f>SUM(L5:L11)</f>
        <v>#VALUE!</v>
      </c>
    </row>
    <row r="13" spans="1:12" ht="27" customHeight="1">
      <c r="A13" s="232" t="s">
        <v>21</v>
      </c>
      <c r="B13" s="166" t="s">
        <v>22</v>
      </c>
      <c r="C13" s="166"/>
      <c r="D13" s="167"/>
      <c r="E13" s="65"/>
      <c r="F13" s="65"/>
      <c r="G13" s="65"/>
      <c r="H13" s="65"/>
      <c r="I13" s="65"/>
      <c r="J13" s="65"/>
      <c r="K13" s="65"/>
      <c r="L13" s="65"/>
    </row>
    <row r="14" spans="1:12" ht="27" customHeight="1">
      <c r="A14" s="230"/>
      <c r="B14" s="231"/>
      <c r="C14" s="231"/>
      <c r="D14" s="231"/>
      <c r="E14" s="65"/>
      <c r="F14" s="65"/>
      <c r="G14" s="65"/>
      <c r="H14" s="65"/>
      <c r="I14" s="65"/>
      <c r="J14" s="65"/>
      <c r="K14" s="65"/>
      <c r="L14" s="65"/>
    </row>
    <row r="15" spans="1:12" ht="27" customHeight="1">
      <c r="A15" s="230"/>
      <c r="B15" s="231"/>
      <c r="C15" s="231"/>
      <c r="D15" s="231"/>
      <c r="E15" s="65"/>
      <c r="F15" s="65"/>
      <c r="G15" s="65"/>
      <c r="H15" s="65"/>
      <c r="I15" s="65"/>
      <c r="J15" s="65"/>
      <c r="K15" s="65"/>
      <c r="L15" s="65"/>
    </row>
    <row r="16" spans="1:12" ht="25.5" customHeight="1">
      <c r="A16" s="53" t="s">
        <v>21</v>
      </c>
      <c r="B16" s="165" t="s">
        <v>37</v>
      </c>
      <c r="C16" s="160"/>
      <c r="D16" s="186"/>
      <c r="E16" s="65"/>
      <c r="F16" s="76"/>
      <c r="G16" s="187" t="s">
        <v>36</v>
      </c>
      <c r="H16" s="188"/>
      <c r="I16" s="65"/>
      <c r="J16" s="65"/>
      <c r="K16" s="65"/>
      <c r="L16" s="65"/>
    </row>
    <row r="17" spans="7:8" s="65" customFormat="1" ht="12.75">
      <c r="G17" s="189"/>
      <c r="H17" s="190"/>
    </row>
    <row r="18" spans="7:8" s="65" customFormat="1" ht="12.75">
      <c r="G18" s="191"/>
      <c r="H18" s="192"/>
    </row>
    <row r="19" s="65" customFormat="1" ht="12.75"/>
    <row r="20" s="65" customFormat="1" ht="12.75"/>
    <row r="21" ht="12.75">
      <c r="L21" s="1" t="s">
        <v>91</v>
      </c>
    </row>
    <row r="22" spans="11:12" ht="12.75">
      <c r="K22" s="1" t="s">
        <v>87</v>
      </c>
      <c r="L22" s="57">
        <v>0.45</v>
      </c>
    </row>
    <row r="23" spans="11:12" ht="12.75">
      <c r="K23" s="1" t="s">
        <v>88</v>
      </c>
      <c r="L23" s="57">
        <v>0.35</v>
      </c>
    </row>
    <row r="24" spans="11:12" ht="12.75">
      <c r="K24" s="1" t="s">
        <v>89</v>
      </c>
      <c r="L24" s="57">
        <v>0.25</v>
      </c>
    </row>
  </sheetData>
  <sheetProtection/>
  <mergeCells count="3">
    <mergeCell ref="B13:D13"/>
    <mergeCell ref="G16:H18"/>
    <mergeCell ref="B16:D16"/>
  </mergeCells>
  <dataValidations count="1">
    <dataValidation type="list" allowBlank="1" showInputMessage="1" showErrorMessage="1" sqref="K5:K11">
      <formula1>$L$21:$L$24</formula1>
    </dataValidation>
  </dataValidations>
  <printOptions/>
  <pageMargins left="0.75" right="0.75" top="1" bottom="1" header="0" footer="0"/>
  <pageSetup horizontalDpi="600" verticalDpi="600" orientation="landscape" paperSize="9" scale="75" r:id="rId2"/>
  <headerFooter alignWithMargins="0">
    <oddHeader xml:space="preserve">&amp;L  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E25"/>
  <sheetViews>
    <sheetView view="pageBreakPreview" zoomScaleSheetLayoutView="100" zoomScalePageLayoutView="120" workbookViewId="0" topLeftCell="A1">
      <selection activeCell="B11" sqref="B11"/>
    </sheetView>
  </sheetViews>
  <sheetFormatPr defaultColWidth="9.140625" defaultRowHeight="12.75"/>
  <cols>
    <col min="1" max="1" width="15.7109375" style="1" customWidth="1"/>
    <col min="2" max="2" width="43.8515625" style="1" bestFit="1" customWidth="1"/>
    <col min="3" max="3" width="12.8515625" style="1" customWidth="1"/>
    <col min="4" max="4" width="13.57421875" style="1" customWidth="1"/>
    <col min="5" max="5" width="19.7109375" style="1" customWidth="1"/>
    <col min="6" max="16384" width="9.140625" style="1" customWidth="1"/>
  </cols>
  <sheetData>
    <row r="1" s="65" customFormat="1" ht="54" customHeight="1"/>
    <row r="2" s="65" customFormat="1" ht="54" customHeight="1">
      <c r="A2" s="65" t="s">
        <v>94</v>
      </c>
    </row>
    <row r="3" s="65" customFormat="1" ht="54" customHeight="1"/>
    <row r="4" spans="1:5" s="2" customFormat="1" ht="52.5">
      <c r="A4" s="94" t="s">
        <v>26</v>
      </c>
      <c r="B4" s="55"/>
      <c r="C4" s="63" t="s">
        <v>108</v>
      </c>
      <c r="D4" s="64">
        <v>0.15</v>
      </c>
      <c r="E4" s="63" t="s">
        <v>79</v>
      </c>
    </row>
    <row r="5" spans="1:5" ht="12.75">
      <c r="A5" s="38"/>
      <c r="B5" s="38" t="s">
        <v>107</v>
      </c>
      <c r="C5" s="54" t="e">
        <f>'Stroški osebja'!I51</f>
        <v>#VALUE!</v>
      </c>
      <c r="D5" s="54" t="e">
        <f>C5*15%</f>
        <v>#VALUE!</v>
      </c>
      <c r="E5" s="54" t="e">
        <f>D5</f>
        <v>#VALUE!</v>
      </c>
    </row>
    <row r="6" spans="1:5" s="65" customFormat="1" ht="12.75">
      <c r="A6" s="76"/>
      <c r="B6" s="76"/>
      <c r="C6" s="77"/>
      <c r="D6" s="77"/>
      <c r="E6" s="77"/>
    </row>
    <row r="7" spans="1:5" ht="12.75">
      <c r="A7" s="65"/>
      <c r="B7" s="65"/>
      <c r="C7" s="65"/>
      <c r="D7" s="62" t="s">
        <v>93</v>
      </c>
      <c r="E7" s="99" t="e">
        <f>SUM(E5:E5)</f>
        <v>#VALUE!</v>
      </c>
    </row>
    <row r="8" s="65" customFormat="1" ht="12.75">
      <c r="E8" s="66"/>
    </row>
    <row r="9" s="65" customFormat="1" ht="12.75">
      <c r="E9" s="66"/>
    </row>
    <row r="10" s="65" customFormat="1" ht="12.75">
      <c r="E10" s="66"/>
    </row>
    <row r="11" s="65" customFormat="1" ht="12.75">
      <c r="E11" s="66"/>
    </row>
    <row r="12" s="65" customFormat="1" ht="12.75">
      <c r="E12" s="66"/>
    </row>
    <row r="13" s="65" customFormat="1" ht="12.75">
      <c r="E13" s="66"/>
    </row>
    <row r="14" s="65" customFormat="1" ht="12.75">
      <c r="E14" s="66"/>
    </row>
    <row r="15" s="65" customFormat="1" ht="12.75">
      <c r="E15" s="66"/>
    </row>
    <row r="16" spans="1:5" ht="19.5" customHeight="1">
      <c r="A16" s="53" t="s">
        <v>21</v>
      </c>
      <c r="B16" s="165" t="s">
        <v>22</v>
      </c>
      <c r="C16" s="166"/>
      <c r="D16" s="167"/>
      <c r="E16" s="65"/>
    </row>
    <row r="17" spans="1:5" ht="19.5" customHeight="1">
      <c r="A17" s="230"/>
      <c r="B17" s="231"/>
      <c r="C17" s="231"/>
      <c r="D17" s="231"/>
      <c r="E17" s="65"/>
    </row>
    <row r="18" spans="1:5" ht="19.5" customHeight="1">
      <c r="A18" s="230"/>
      <c r="B18" s="231"/>
      <c r="C18" s="231"/>
      <c r="D18" s="231"/>
      <c r="E18" s="65"/>
    </row>
    <row r="19" spans="1:5" ht="21" customHeight="1">
      <c r="A19" s="53" t="s">
        <v>21</v>
      </c>
      <c r="B19" s="193" t="s">
        <v>37</v>
      </c>
      <c r="C19" s="194"/>
      <c r="D19" s="194"/>
      <c r="E19" s="65"/>
    </row>
    <row r="20" s="65" customFormat="1" ht="12.75"/>
    <row r="21" s="65" customFormat="1" ht="12.75"/>
    <row r="22" s="65" customFormat="1" ht="12.75"/>
    <row r="23" s="65" customFormat="1" ht="12.75">
      <c r="D23" s="195" t="s">
        <v>6</v>
      </c>
    </row>
    <row r="24" s="65" customFormat="1" ht="12.75">
      <c r="D24" s="196"/>
    </row>
    <row r="25" s="65" customFormat="1" ht="12.75">
      <c r="D25" s="196"/>
    </row>
    <row r="26" s="65" customFormat="1" ht="12.75"/>
  </sheetData>
  <sheetProtection/>
  <mergeCells count="3">
    <mergeCell ref="B16:D16"/>
    <mergeCell ref="B19:D19"/>
    <mergeCell ref="D23:D25"/>
  </mergeCells>
  <printOptions/>
  <pageMargins left="0.75" right="0.75" top="1" bottom="1" header="0" footer="0"/>
  <pageSetup horizontalDpi="600" verticalDpi="6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6:K28"/>
  <sheetViews>
    <sheetView tabSelected="1" view="pageBreakPreview" zoomScale="120" zoomScaleSheetLayoutView="120" workbookViewId="0" topLeftCell="A1">
      <selection activeCell="A16" sqref="A16"/>
    </sheetView>
  </sheetViews>
  <sheetFormatPr defaultColWidth="9.140625" defaultRowHeight="12.75"/>
  <cols>
    <col min="1" max="1" width="9.140625" style="1" customWidth="1"/>
    <col min="2" max="2" width="20.00390625" style="1" customWidth="1"/>
    <col min="3" max="3" width="24.421875" style="1" customWidth="1"/>
    <col min="4" max="4" width="23.421875" style="1" customWidth="1"/>
    <col min="5" max="5" width="21.7109375" style="1" customWidth="1"/>
    <col min="6" max="6" width="15.00390625" style="65" customWidth="1"/>
    <col min="7" max="16384" width="9.140625" style="1" customWidth="1"/>
  </cols>
  <sheetData>
    <row r="1" s="65" customFormat="1" ht="12.75"/>
    <row r="2" s="65" customFormat="1" ht="12.75"/>
    <row r="3" s="65" customFormat="1" ht="12.75"/>
    <row r="4" s="65" customFormat="1" ht="12.75"/>
    <row r="5" s="65" customFormat="1" ht="12.75"/>
    <row r="6" spans="1:6" s="67" customFormat="1" ht="18">
      <c r="A6" s="200" t="s">
        <v>101</v>
      </c>
      <c r="B6" s="200"/>
      <c r="C6" s="200"/>
      <c r="D6" s="201"/>
      <c r="E6" s="201"/>
      <c r="F6" s="201"/>
    </row>
    <row r="7" spans="1:6" s="67" customFormat="1" ht="18">
      <c r="A7" s="111"/>
      <c r="B7" s="111"/>
      <c r="C7" s="111"/>
      <c r="D7" s="112"/>
      <c r="E7" s="112"/>
      <c r="F7" s="112"/>
    </row>
    <row r="8" s="67" customFormat="1" ht="18">
      <c r="A8" s="214" t="s">
        <v>94</v>
      </c>
    </row>
    <row r="9" s="65" customFormat="1" ht="12.75"/>
    <row r="10" spans="1:5" ht="12.75">
      <c r="A10" s="65"/>
      <c r="B10" s="210" t="s">
        <v>0</v>
      </c>
      <c r="C10" s="194"/>
      <c r="D10" s="194"/>
      <c r="E10" s="19" t="s">
        <v>83</v>
      </c>
    </row>
    <row r="11" spans="1:5" ht="18">
      <c r="A11" s="65"/>
      <c r="B11" s="202" t="s">
        <v>34</v>
      </c>
      <c r="C11" s="203"/>
      <c r="D11" s="203"/>
      <c r="E11" s="22" t="e">
        <f>'Stroški osebja'!I51</f>
        <v>#VALUE!</v>
      </c>
    </row>
    <row r="12" spans="1:5" ht="18">
      <c r="A12" s="65"/>
      <c r="B12" s="207" t="s">
        <v>95</v>
      </c>
      <c r="C12" s="208"/>
      <c r="D12" s="209"/>
      <c r="E12" s="22" t="e">
        <f>'Amortizacija opreme'!N12</f>
        <v>#REF!</v>
      </c>
    </row>
    <row r="13" spans="1:5" ht="18">
      <c r="A13" s="65"/>
      <c r="B13" s="202" t="s">
        <v>39</v>
      </c>
      <c r="C13" s="203"/>
      <c r="D13" s="203"/>
      <c r="E13" s="23" t="e">
        <f>'Stroški pog.raz. in svet.stor.'!L12</f>
        <v>#VALUE!</v>
      </c>
    </row>
    <row r="14" spans="1:5" ht="18">
      <c r="A14" s="65"/>
      <c r="B14" s="202" t="s">
        <v>26</v>
      </c>
      <c r="C14" s="203"/>
      <c r="D14" s="203"/>
      <c r="E14" s="23" t="e">
        <f>E11*0.15</f>
        <v>#VALUE!</v>
      </c>
    </row>
    <row r="15" spans="1:5" ht="18.75">
      <c r="A15" s="65"/>
      <c r="B15" s="204" t="s">
        <v>35</v>
      </c>
      <c r="C15" s="205"/>
      <c r="D15" s="206"/>
      <c r="E15" s="100" t="e">
        <f>SUM(E11:E14)</f>
        <v>#VALUE!</v>
      </c>
    </row>
    <row r="16" spans="2:3" s="65" customFormat="1" ht="20.25">
      <c r="B16" s="68"/>
      <c r="C16" s="69"/>
    </row>
    <row r="17" spans="2:3" s="65" customFormat="1" ht="12.75">
      <c r="B17" s="70"/>
      <c r="C17" s="71"/>
    </row>
    <row r="18" s="65" customFormat="1" ht="12.75">
      <c r="A18" s="65" t="s">
        <v>32</v>
      </c>
    </row>
    <row r="19" spans="1:6" s="72" customFormat="1" ht="13.5">
      <c r="A19" s="198"/>
      <c r="B19" s="198"/>
      <c r="C19" s="198"/>
      <c r="D19" s="198"/>
      <c r="E19" s="198"/>
      <c r="F19" s="198"/>
    </row>
    <row r="20" spans="1:3" s="72" customFormat="1" ht="13.5">
      <c r="A20" s="73"/>
      <c r="B20" s="73"/>
      <c r="C20" s="73"/>
    </row>
    <row r="21" spans="1:11" s="72" customFormat="1" ht="33" customHeight="1">
      <c r="A21" s="199"/>
      <c r="B21" s="199"/>
      <c r="C21" s="199"/>
      <c r="D21" s="199"/>
      <c r="E21" s="199"/>
      <c r="F21" s="199"/>
      <c r="G21" s="199"/>
      <c r="H21" s="74"/>
      <c r="I21" s="74"/>
      <c r="J21" s="74"/>
      <c r="K21" s="74"/>
    </row>
    <row r="22" s="72" customFormat="1" ht="13.5">
      <c r="A22" s="75"/>
    </row>
    <row r="23" spans="1:6" s="20" customFormat="1" ht="13.5">
      <c r="A23" s="197" t="s">
        <v>3</v>
      </c>
      <c r="B23" s="197"/>
      <c r="C23" s="21" t="s">
        <v>4</v>
      </c>
      <c r="D23" s="72"/>
      <c r="E23" s="72"/>
      <c r="F23" s="72"/>
    </row>
    <row r="24" spans="1:6" s="20" customFormat="1" ht="13.5">
      <c r="A24" s="197"/>
      <c r="B24" s="197"/>
      <c r="C24" s="21"/>
      <c r="D24" s="72"/>
      <c r="E24" s="72"/>
      <c r="F24" s="72"/>
    </row>
    <row r="25" spans="1:6" s="20" customFormat="1" ht="30" customHeight="1">
      <c r="A25" s="75"/>
      <c r="B25" s="72"/>
      <c r="C25" s="72"/>
      <c r="D25" s="72"/>
      <c r="E25" s="195" t="s">
        <v>6</v>
      </c>
      <c r="F25" s="72"/>
    </row>
    <row r="26" spans="1:6" s="20" customFormat="1" ht="13.5">
      <c r="A26" s="72"/>
      <c r="B26" s="72"/>
      <c r="C26" s="72"/>
      <c r="D26" s="72"/>
      <c r="E26" s="196"/>
      <c r="F26" s="72"/>
    </row>
    <row r="27" spans="1:6" s="20" customFormat="1" ht="13.5">
      <c r="A27" s="197" t="s">
        <v>5</v>
      </c>
      <c r="B27" s="197"/>
      <c r="C27" s="21" t="s">
        <v>4</v>
      </c>
      <c r="D27" s="72"/>
      <c r="E27" s="72"/>
      <c r="F27" s="72"/>
    </row>
    <row r="28" spans="1:6" s="20" customFormat="1" ht="13.5">
      <c r="A28" s="197"/>
      <c r="B28" s="197"/>
      <c r="C28" s="21"/>
      <c r="D28" s="72"/>
      <c r="E28" s="72"/>
      <c r="F28" s="72"/>
    </row>
    <row r="29" s="65" customFormat="1" ht="12.75"/>
  </sheetData>
  <sheetProtection/>
  <mergeCells count="14">
    <mergeCell ref="A6:F6"/>
    <mergeCell ref="B11:D11"/>
    <mergeCell ref="B13:D13"/>
    <mergeCell ref="B14:D14"/>
    <mergeCell ref="B15:D15"/>
    <mergeCell ref="B12:D12"/>
    <mergeCell ref="B10:D10"/>
    <mergeCell ref="E25:E26"/>
    <mergeCell ref="A28:B28"/>
    <mergeCell ref="A19:F19"/>
    <mergeCell ref="A21:G21"/>
    <mergeCell ref="A23:B23"/>
    <mergeCell ref="A24:B24"/>
    <mergeCell ref="A27:B27"/>
  </mergeCells>
  <printOptions/>
  <pageMargins left="0.75" right="0.75" top="1" bottom="1" header="0" footer="0"/>
  <pageSetup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7:L33"/>
  <sheetViews>
    <sheetView view="pageBreakPreview" zoomScale="60" workbookViewId="0" topLeftCell="A1">
      <selection activeCell="K30" sqref="K30"/>
    </sheetView>
  </sheetViews>
  <sheetFormatPr defaultColWidth="9.140625" defaultRowHeight="12.75"/>
  <cols>
    <col min="1" max="1" width="9.140625" style="1" customWidth="1"/>
    <col min="2" max="2" width="20.00390625" style="1" customWidth="1"/>
    <col min="3" max="3" width="24.421875" style="1" customWidth="1"/>
    <col min="4" max="4" width="23.421875" style="1" customWidth="1"/>
    <col min="5" max="5" width="21.7109375" style="1" customWidth="1"/>
    <col min="6" max="6" width="15.00390625" style="65" customWidth="1"/>
    <col min="7" max="16384" width="9.140625" style="1" customWidth="1"/>
  </cols>
  <sheetData>
    <row r="1" s="65" customFormat="1" ht="12.75"/>
    <row r="2" s="65" customFormat="1" ht="12.75"/>
    <row r="3" s="65" customFormat="1" ht="12.75"/>
    <row r="4" s="65" customFormat="1" ht="12.75"/>
    <row r="5" s="65" customFormat="1" ht="12.75"/>
    <row r="6" s="65" customFormat="1" ht="12.75"/>
    <row r="7" spans="1:6" s="67" customFormat="1" ht="18">
      <c r="A7" s="200" t="s">
        <v>103</v>
      </c>
      <c r="B7" s="200"/>
      <c r="C7" s="200"/>
      <c r="D7" s="201"/>
      <c r="E7" s="201"/>
      <c r="F7" s="201"/>
    </row>
    <row r="8" spans="1:6" s="67" customFormat="1" ht="18">
      <c r="A8" s="111"/>
      <c r="B8" s="111"/>
      <c r="D8" s="111" t="s">
        <v>104</v>
      </c>
      <c r="E8" s="112"/>
      <c r="F8" s="112"/>
    </row>
    <row r="9" spans="1:6" s="67" customFormat="1" ht="18">
      <c r="A9" s="111"/>
      <c r="B9" s="111"/>
      <c r="C9" s="111"/>
      <c r="D9" s="112"/>
      <c r="E9" s="112"/>
      <c r="F9" s="112"/>
    </row>
    <row r="10" spans="1:6" s="67" customFormat="1" ht="18">
      <c r="A10" s="109"/>
      <c r="B10" s="65" t="s">
        <v>94</v>
      </c>
      <c r="C10" s="109"/>
      <c r="D10" s="110"/>
      <c r="E10" s="110"/>
      <c r="F10" s="110"/>
    </row>
    <row r="11" spans="1:6" s="67" customFormat="1" ht="18">
      <c r="A11" s="109"/>
      <c r="B11" s="109"/>
      <c r="C11" s="109"/>
      <c r="D11" s="110"/>
      <c r="E11" s="110"/>
      <c r="F11" s="110"/>
    </row>
    <row r="12" spans="1:5" s="3" customFormat="1" ht="19.5" customHeight="1">
      <c r="A12" s="5"/>
      <c r="B12" s="120" t="s">
        <v>41</v>
      </c>
      <c r="C12" s="211"/>
      <c r="D12" s="212"/>
      <c r="E12" s="213"/>
    </row>
    <row r="13" spans="1:12" s="3" customFormat="1" ht="19.5" customHeight="1">
      <c r="A13" s="5"/>
      <c r="B13" s="88"/>
      <c r="C13" s="88"/>
      <c r="D13" s="88"/>
      <c r="E13" s="88"/>
      <c r="F13" s="88"/>
      <c r="G13" s="89"/>
      <c r="H13" s="89"/>
      <c r="I13" s="89"/>
      <c r="J13" s="89"/>
      <c r="K13" s="89"/>
      <c r="L13" s="89"/>
    </row>
    <row r="14" spans="1:5" s="3" customFormat="1" ht="19.5" customHeight="1">
      <c r="A14" s="5"/>
      <c r="B14" s="120" t="s">
        <v>102</v>
      </c>
      <c r="C14" s="211"/>
      <c r="D14" s="212"/>
      <c r="E14" s="213"/>
    </row>
    <row r="15" s="65" customFormat="1" ht="19.5" customHeight="1"/>
    <row r="16" spans="1:5" ht="19.5" customHeight="1">
      <c r="A16" s="65"/>
      <c r="B16" s="210" t="s">
        <v>0</v>
      </c>
      <c r="C16" s="194"/>
      <c r="D16" s="194"/>
      <c r="E16" s="19" t="s">
        <v>83</v>
      </c>
    </row>
    <row r="17" spans="1:5" ht="19.5" customHeight="1">
      <c r="A17" s="65"/>
      <c r="B17" s="202" t="s">
        <v>34</v>
      </c>
      <c r="C17" s="203"/>
      <c r="D17" s="203"/>
      <c r="E17" s="22"/>
    </row>
    <row r="18" spans="1:5" ht="19.5" customHeight="1">
      <c r="A18" s="65"/>
      <c r="B18" s="207" t="s">
        <v>95</v>
      </c>
      <c r="C18" s="208"/>
      <c r="D18" s="209"/>
      <c r="E18" s="22"/>
    </row>
    <row r="19" spans="1:5" ht="19.5" customHeight="1">
      <c r="A19" s="65"/>
      <c r="B19" s="202" t="s">
        <v>39</v>
      </c>
      <c r="C19" s="203"/>
      <c r="D19" s="203"/>
      <c r="E19" s="23"/>
    </row>
    <row r="20" spans="1:5" ht="19.5" customHeight="1">
      <c r="A20" s="65"/>
      <c r="B20" s="202" t="s">
        <v>26</v>
      </c>
      <c r="C20" s="203"/>
      <c r="D20" s="203"/>
      <c r="E20" s="23"/>
    </row>
    <row r="21" spans="1:5" ht="19.5" customHeight="1">
      <c r="A21" s="65"/>
      <c r="B21" s="204" t="s">
        <v>35</v>
      </c>
      <c r="C21" s="205"/>
      <c r="D21" s="206"/>
      <c r="E21" s="100"/>
    </row>
    <row r="22" s="65" customFormat="1" ht="19.5" customHeight="1">
      <c r="B22" s="65" t="s">
        <v>32</v>
      </c>
    </row>
    <row r="23" spans="1:6" s="72" customFormat="1" ht="19.5" customHeight="1">
      <c r="A23" s="198"/>
      <c r="B23" s="198"/>
      <c r="C23" s="198"/>
      <c r="D23" s="198"/>
      <c r="E23" s="198"/>
      <c r="F23" s="198"/>
    </row>
    <row r="24" spans="1:3" s="72" customFormat="1" ht="19.5" customHeight="1">
      <c r="A24" s="73"/>
      <c r="B24" s="73"/>
      <c r="C24" s="73"/>
    </row>
    <row r="25" spans="1:11" s="72" customFormat="1" ht="19.5" customHeight="1">
      <c r="A25" s="199"/>
      <c r="B25" s="199"/>
      <c r="C25" s="199"/>
      <c r="D25" s="199"/>
      <c r="E25" s="199"/>
      <c r="F25" s="199"/>
      <c r="G25" s="199"/>
      <c r="H25" s="74"/>
      <c r="I25" s="74"/>
      <c r="J25" s="74"/>
      <c r="K25" s="74"/>
    </row>
    <row r="26" spans="1:5" s="72" customFormat="1" ht="19.5" customHeight="1">
      <c r="A26" s="75"/>
      <c r="B26" s="117" t="s">
        <v>3</v>
      </c>
      <c r="C26" s="117"/>
      <c r="D26" s="115" t="s">
        <v>4</v>
      </c>
      <c r="E26" s="118" t="s">
        <v>6</v>
      </c>
    </row>
    <row r="27" spans="2:6" s="20" customFormat="1" ht="13.5">
      <c r="B27" s="117"/>
      <c r="C27" s="117"/>
      <c r="D27" s="115"/>
      <c r="E27" s="119"/>
      <c r="F27" s="72"/>
    </row>
    <row r="28" spans="2:5" s="20" customFormat="1" ht="13.5">
      <c r="B28" s="75"/>
      <c r="C28" s="72"/>
      <c r="D28" s="72"/>
      <c r="E28" s="72"/>
    </row>
    <row r="29" spans="1:5" s="20" customFormat="1" ht="30" customHeight="1">
      <c r="A29" s="115"/>
      <c r="B29" s="116"/>
      <c r="C29" s="116"/>
      <c r="D29" s="116"/>
      <c r="E29" s="116"/>
    </row>
    <row r="30" spans="1:6" s="20" customFormat="1" ht="13.5">
      <c r="A30" s="115"/>
      <c r="B30" s="117"/>
      <c r="C30" s="117"/>
      <c r="D30" s="115"/>
      <c r="E30" s="116"/>
      <c r="F30" s="72"/>
    </row>
    <row r="31" spans="1:6" s="20" customFormat="1" ht="13.5">
      <c r="A31" s="115"/>
      <c r="B31" s="117"/>
      <c r="C31" s="117"/>
      <c r="D31" s="115"/>
      <c r="E31" s="116"/>
      <c r="F31" s="72"/>
    </row>
    <row r="32" spans="1:6" s="20" customFormat="1" ht="13.5">
      <c r="A32" s="115"/>
      <c r="B32" s="76"/>
      <c r="C32" s="76"/>
      <c r="D32" s="76"/>
      <c r="E32" s="76"/>
      <c r="F32" s="65"/>
    </row>
    <row r="33" spans="1:5" s="65" customFormat="1" ht="12.75">
      <c r="A33" s="76"/>
      <c r="B33" s="76"/>
      <c r="C33" s="76"/>
      <c r="D33" s="76"/>
      <c r="E33" s="76"/>
    </row>
  </sheetData>
  <sheetProtection/>
  <mergeCells count="11">
    <mergeCell ref="B20:D20"/>
    <mergeCell ref="C12:E12"/>
    <mergeCell ref="C14:E14"/>
    <mergeCell ref="B21:D21"/>
    <mergeCell ref="A23:F23"/>
    <mergeCell ref="A25:G25"/>
    <mergeCell ref="A7:F7"/>
    <mergeCell ref="B16:D16"/>
    <mergeCell ref="B17:D17"/>
    <mergeCell ref="B18:D18"/>
    <mergeCell ref="B19:D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zupinU</dc:creator>
  <cp:keywords/>
  <dc:description/>
  <cp:lastModifiedBy>Boštjan Lovka</cp:lastModifiedBy>
  <cp:lastPrinted>2017-08-24T10:11:40Z</cp:lastPrinted>
  <dcterms:created xsi:type="dcterms:W3CDTF">2009-12-25T21:36:48Z</dcterms:created>
  <dcterms:modified xsi:type="dcterms:W3CDTF">2017-08-24T10:12:06Z</dcterms:modified>
  <cp:category/>
  <cp:version/>
  <cp:contentType/>
  <cp:contentStatus/>
</cp:coreProperties>
</file>